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amaris\Informes 2025 OAI\"/>
    </mc:Choice>
  </mc:AlternateContent>
  <xr:revisionPtr revIDLastSave="0" documentId="8_{BB2569BC-9DF2-4CC2-B1FB-34B818BF92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</sheets>
  <definedNames>
    <definedName name="_xlnm.Print_Area" localSheetId="0">Hoja1!$A$1:$X$48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B36" i="1"/>
  <c r="D35" i="1"/>
  <c r="D34" i="1"/>
  <c r="D33" i="1"/>
  <c r="D32" i="1"/>
  <c r="D31" i="1"/>
  <c r="D30" i="1"/>
  <c r="D29" i="1"/>
  <c r="D28" i="1"/>
  <c r="D27" i="1"/>
  <c r="D26" i="1"/>
  <c r="D25" i="1"/>
  <c r="U24" i="1"/>
  <c r="T24" i="1"/>
  <c r="R24" i="1"/>
  <c r="P24" i="1"/>
  <c r="N24" i="1"/>
  <c r="M24" i="1"/>
  <c r="D24" i="1"/>
  <c r="O23" i="1"/>
  <c r="S23" i="1" s="1"/>
  <c r="D23" i="1"/>
  <c r="O22" i="1"/>
  <c r="S22" i="1" s="1"/>
  <c r="D22" i="1"/>
  <c r="O21" i="1"/>
  <c r="S21" i="1" s="1"/>
  <c r="D21" i="1"/>
  <c r="O20" i="1"/>
  <c r="S20" i="1" s="1"/>
  <c r="D20" i="1"/>
  <c r="O19" i="1"/>
  <c r="S19" i="1" s="1"/>
  <c r="J19" i="1"/>
  <c r="D19" i="1"/>
  <c r="O18" i="1"/>
  <c r="S18" i="1" s="1"/>
  <c r="J18" i="1"/>
  <c r="D18" i="1"/>
  <c r="O17" i="1"/>
  <c r="J17" i="1"/>
  <c r="D17" i="1"/>
  <c r="O16" i="1"/>
  <c r="S16" i="1" s="1"/>
  <c r="J16" i="1"/>
  <c r="D16" i="1"/>
  <c r="J15" i="1"/>
  <c r="D15" i="1"/>
  <c r="J14" i="1"/>
  <c r="D14" i="1"/>
  <c r="J13" i="1"/>
  <c r="D13" i="1"/>
  <c r="J12" i="1"/>
  <c r="D12" i="1"/>
  <c r="X11" i="1"/>
  <c r="S11" i="1"/>
  <c r="P11" i="1"/>
  <c r="O11" i="1"/>
  <c r="N11" i="1"/>
  <c r="M11" i="1"/>
  <c r="U10" i="1"/>
  <c r="V10" i="1" s="1"/>
  <c r="R10" i="1"/>
  <c r="W10" i="1" s="1"/>
  <c r="U9" i="1"/>
  <c r="V9" i="1" s="1"/>
  <c r="R9" i="1"/>
  <c r="W9" i="1" s="1"/>
  <c r="U4" i="1"/>
  <c r="R4" i="1"/>
  <c r="W4" i="1" s="1"/>
  <c r="U5" i="1"/>
  <c r="V5" i="1" s="1"/>
  <c r="Q11" i="1"/>
  <c r="U7" i="1"/>
  <c r="V7" i="1" s="1"/>
  <c r="R7" i="1"/>
  <c r="W7" i="1" s="1"/>
  <c r="U8" i="1"/>
  <c r="V8" i="1" s="1"/>
  <c r="R8" i="1"/>
  <c r="W8" i="1" s="1"/>
  <c r="U6" i="1"/>
  <c r="V6" i="1" s="1"/>
  <c r="R6" i="1"/>
  <c r="I2" i="1"/>
  <c r="U11" i="1" l="1"/>
  <c r="O24" i="1"/>
  <c r="V4" i="1"/>
  <c r="V11" i="1"/>
  <c r="R5" i="1"/>
  <c r="W5" i="1" s="1"/>
  <c r="D36" i="1"/>
  <c r="D39" i="1" s="1"/>
  <c r="W6" i="1"/>
  <c r="W11" i="1" l="1"/>
  <c r="R11" i="1"/>
  <c r="Q24" i="1"/>
  <c r="S17" i="1"/>
  <c r="S24" i="1" s="1"/>
</calcChain>
</file>

<file path=xl/sharedStrings.xml><?xml version="1.0" encoding="utf-8"?>
<sst xmlns="http://schemas.openxmlformats.org/spreadsheetml/2006/main" count="120" uniqueCount="114">
  <si>
    <t>HOSPITALIZACION</t>
  </si>
  <si>
    <t>SERVICIOS DE:</t>
  </si>
  <si>
    <t>No.Total de:</t>
  </si>
  <si>
    <t>Defunciones</t>
  </si>
  <si>
    <t>Total Egresos</t>
  </si>
  <si>
    <t>Dias Pacientes</t>
  </si>
  <si>
    <t>Numero de Camas</t>
  </si>
  <si>
    <t>Dias Camas</t>
  </si>
  <si>
    <t>% ocup.</t>
  </si>
  <si>
    <t>Promedio de Estadia</t>
  </si>
  <si>
    <t>Total Pacientes al inicio del mes</t>
  </si>
  <si>
    <t>Ingresos</t>
  </si>
  <si>
    <t>Alta</t>
  </si>
  <si>
    <t>Total</t>
  </si>
  <si>
    <t>67-A</t>
  </si>
  <si>
    <t>Medicina general</t>
  </si>
  <si>
    <t>Pediatria</t>
  </si>
  <si>
    <t>TOTAL DE CENT.</t>
  </si>
  <si>
    <t>Obstetricia</t>
  </si>
  <si>
    <t xml:space="preserve">NOMBRE DEL ESTABLECIMIENTO </t>
  </si>
  <si>
    <t>HOSPITAL LOCAL EL ALMIRANTE</t>
  </si>
  <si>
    <t>Ginecologia</t>
  </si>
  <si>
    <t>INFORME TRIMESTRAL</t>
  </si>
  <si>
    <t>CODIGO</t>
  </si>
  <si>
    <t xml:space="preserve">BARRIO </t>
  </si>
  <si>
    <t>Cirugia general</t>
  </si>
  <si>
    <t xml:space="preserve">Urologia </t>
  </si>
  <si>
    <t>DATOS VARIOS</t>
  </si>
  <si>
    <t>Otras especialidades</t>
  </si>
  <si>
    <t>SERVICIO DE:</t>
  </si>
  <si>
    <t xml:space="preserve">Primera vez </t>
  </si>
  <si>
    <t>Subsecuentes</t>
  </si>
  <si>
    <t xml:space="preserve">NUMERO TOTAL DE </t>
  </si>
  <si>
    <t>Pacientes Externos</t>
  </si>
  <si>
    <t>Pacientes Internos</t>
  </si>
  <si>
    <t>TOTAL</t>
  </si>
  <si>
    <t>Medicina General</t>
  </si>
  <si>
    <t>Examenes de patologia</t>
  </si>
  <si>
    <t>Pediatría</t>
  </si>
  <si>
    <t>Radiografia</t>
  </si>
  <si>
    <t>MODULO DE SALUD PRODUCTIVA</t>
  </si>
  <si>
    <t>Sonografia</t>
  </si>
  <si>
    <t>Edad de la Madre</t>
  </si>
  <si>
    <t>Numero de Partos</t>
  </si>
  <si>
    <t xml:space="preserve">Partos </t>
  </si>
  <si>
    <t xml:space="preserve">              Nacimientos</t>
  </si>
  <si>
    <t>Abortos</t>
  </si>
  <si>
    <t>Bajo Peso al nacer</t>
  </si>
  <si>
    <t>Ginecología</t>
  </si>
  <si>
    <t>Electrocardiograma</t>
  </si>
  <si>
    <t>Via Vaginal</t>
  </si>
  <si>
    <t>Via Cesarea</t>
  </si>
  <si>
    <t>Gemelares</t>
  </si>
  <si>
    <t>Vivos</t>
  </si>
  <si>
    <t>Muertos</t>
  </si>
  <si>
    <t>Medicina Interna</t>
  </si>
  <si>
    <t>Cirugia Mayor</t>
  </si>
  <si>
    <t>Menores de 15 años</t>
  </si>
  <si>
    <t>Cardiología</t>
  </si>
  <si>
    <t>Prueba de laboratorio</t>
  </si>
  <si>
    <t>15-19</t>
  </si>
  <si>
    <t>Anestesiologia</t>
  </si>
  <si>
    <t>Cirugia Menor</t>
  </si>
  <si>
    <t>20-24</t>
  </si>
  <si>
    <t>Gastroenteorología</t>
  </si>
  <si>
    <t>Otros datos</t>
  </si>
  <si>
    <t>25-29</t>
  </si>
  <si>
    <t>Dermatología</t>
  </si>
  <si>
    <t>30-34</t>
  </si>
  <si>
    <t>Diabetologia</t>
  </si>
  <si>
    <t>No. De muertes por accidentes de trancito</t>
  </si>
  <si>
    <t>35-39</t>
  </si>
  <si>
    <t>Neumología</t>
  </si>
  <si>
    <t>No. De muertes maternas</t>
  </si>
  <si>
    <t>40-44</t>
  </si>
  <si>
    <t>Psicologia</t>
  </si>
  <si>
    <t>No. De muertes niños menores de 1 año</t>
  </si>
  <si>
    <t>45 y mas</t>
  </si>
  <si>
    <t>Neurología</t>
  </si>
  <si>
    <t>No. De Defunciones</t>
  </si>
  <si>
    <t>Nutricion</t>
  </si>
  <si>
    <t>Psiquiatria</t>
  </si>
  <si>
    <t>Medicina Familiar</t>
  </si>
  <si>
    <t>ATENCION DE SALUD PACIENTES EXTRANJEROS</t>
  </si>
  <si>
    <t>Cirugía General</t>
  </si>
  <si>
    <t>NUMERO TOTAL DE:</t>
  </si>
  <si>
    <t>No.</t>
  </si>
  <si>
    <t>Odontologia</t>
  </si>
  <si>
    <t>Consultas</t>
  </si>
  <si>
    <t>Urologia</t>
  </si>
  <si>
    <t>Internamientos</t>
  </si>
  <si>
    <r>
      <rPr>
        <b/>
        <sz val="8"/>
        <color theme="1"/>
        <rFont val="Cambria"/>
        <family val="1"/>
        <scheme val="major"/>
      </rPr>
      <t xml:space="preserve">Reportado Por: </t>
    </r>
    <r>
      <rPr>
        <sz val="8"/>
        <color theme="1"/>
        <rFont val="Cambria"/>
        <family val="1"/>
        <scheme val="major"/>
      </rPr>
      <t>Licda. Yocasta Carrasco</t>
    </r>
  </si>
  <si>
    <r>
      <rPr>
        <b/>
        <sz val="8"/>
        <color theme="1"/>
        <rFont val="Cambria"/>
        <family val="1"/>
        <scheme val="major"/>
      </rPr>
      <t>Autorizado por:</t>
    </r>
    <r>
      <rPr>
        <sz val="8"/>
        <color theme="1"/>
        <rFont val="Cambria"/>
        <family val="1"/>
        <scheme val="major"/>
      </rPr>
      <t xml:space="preserve"> Dra. Nur del Anan Yapur</t>
    </r>
  </si>
  <si>
    <t>Maxilo Facial</t>
  </si>
  <si>
    <t>Emergencias</t>
  </si>
  <si>
    <r>
      <rPr>
        <sz val="8"/>
        <color theme="1"/>
        <rFont val="Cambria"/>
        <family val="1"/>
        <scheme val="major"/>
      </rPr>
      <t xml:space="preserve">                        </t>
    </r>
    <r>
      <rPr>
        <b/>
        <sz val="8"/>
        <color theme="1"/>
        <rFont val="Cambria"/>
        <family val="1"/>
        <scheme val="major"/>
      </rPr>
      <t xml:space="preserve">Division de Estadisticas </t>
    </r>
  </si>
  <si>
    <r>
      <rPr>
        <sz val="8"/>
        <color theme="1"/>
        <rFont val="Cambria"/>
        <family val="1"/>
        <scheme val="major"/>
      </rPr>
      <t xml:space="preserve">                  </t>
    </r>
    <r>
      <rPr>
        <b/>
        <sz val="8"/>
        <color theme="1"/>
        <rFont val="Cambria"/>
        <family val="1"/>
        <scheme val="major"/>
      </rPr>
      <t xml:space="preserve"> Directora General</t>
    </r>
  </si>
  <si>
    <t xml:space="preserve">Conserjeria </t>
  </si>
  <si>
    <t>Partos</t>
  </si>
  <si>
    <t>Cirugía Pediatríca</t>
  </si>
  <si>
    <t>Analisis clinico</t>
  </si>
  <si>
    <t>Planificacion Familiar</t>
  </si>
  <si>
    <t>Transfusiones</t>
  </si>
  <si>
    <t>Otras Consultas</t>
  </si>
  <si>
    <t>Cesareas</t>
  </si>
  <si>
    <t>Total de CONS:</t>
  </si>
  <si>
    <t>Dosis de vacunas aplicadas</t>
  </si>
  <si>
    <t>Controles embarazos</t>
  </si>
  <si>
    <t>EMERGENCIA</t>
  </si>
  <si>
    <t>Fallecidos</t>
  </si>
  <si>
    <t>TOTAL DE CONSULTAS + EMERGENCIA</t>
  </si>
  <si>
    <t>ABRIL-JUNIO</t>
  </si>
  <si>
    <t>SERVICIO REGIONAL DE SALUD OZAMA</t>
  </si>
  <si>
    <t>SERVICIO NACIONAL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</si>
</sst>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>
    <font>
      <sz val="11"/>
      <color theme="1"/>
      <name val="Calibri"/>
      <charset val="134"/>
      <scheme val="minor"/>
    </font>
    <font>
      <b/>
      <sz val="20"/>
      <color rgb="FF1B6501"/>
      <name val="Calibri"/>
      <family val="2"/>
      <scheme val="minor"/>
    </font>
    <font>
      <b/>
      <sz val="12"/>
      <color rgb="FF0000A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Arial Black"/>
      <family val="2"/>
    </font>
    <font>
      <b/>
      <sz val="11"/>
      <color rgb="FFFF0000"/>
      <name val="Calibri"/>
      <family val="2"/>
      <scheme val="minor"/>
    </font>
    <font>
      <sz val="11"/>
      <color rgb="FF0066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u/>
      <sz val="11"/>
      <color rgb="FF0000DA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i/>
      <sz val="8"/>
      <color theme="1"/>
      <name val="Cambria"/>
      <family val="1"/>
      <scheme val="major"/>
    </font>
    <font>
      <sz val="8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1"/>
      <color rgb="FF0000A8"/>
      <name val="Calibri"/>
      <family val="2"/>
      <scheme val="minor"/>
    </font>
    <font>
      <sz val="8"/>
      <color theme="1"/>
      <name val="Arial"/>
      <family val="2"/>
    </font>
    <font>
      <b/>
      <sz val="8"/>
      <name val="Cambria"/>
      <family val="1"/>
      <scheme val="major"/>
    </font>
    <font>
      <u/>
      <sz val="8"/>
      <color theme="1"/>
      <name val="Cambria"/>
      <family val="1"/>
      <scheme val="maj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9" fontId="21" fillId="0" borderId="0" applyFont="0" applyFill="0" applyBorder="0" applyAlignment="0" applyProtection="0"/>
    <xf numFmtId="0" fontId="21" fillId="0" borderId="0"/>
  </cellStyleXfs>
  <cellXfs count="2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right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/>
    <xf numFmtId="3" fontId="8" fillId="2" borderId="13" xfId="0" applyNumberFormat="1" applyFont="1" applyFill="1" applyBorder="1" applyAlignment="1">
      <alignment horizontal="center" vertical="center"/>
    </xf>
    <xf numFmtId="3" fontId="8" fillId="3" borderId="13" xfId="0" applyNumberFormat="1" applyFont="1" applyFill="1" applyBorder="1" applyAlignment="1" applyProtection="1">
      <alignment horizontal="center"/>
      <protection locked="0"/>
    </xf>
    <xf numFmtId="0" fontId="13" fillId="2" borderId="16" xfId="0" applyFont="1" applyFill="1" applyBorder="1"/>
    <xf numFmtId="3" fontId="8" fillId="3" borderId="17" xfId="0" applyNumberFormat="1" applyFont="1" applyFill="1" applyBorder="1" applyAlignment="1" applyProtection="1">
      <alignment horizontal="center" vertical="center"/>
      <protection locked="0"/>
    </xf>
    <xf numFmtId="3" fontId="8" fillId="3" borderId="18" xfId="0" applyNumberFormat="1" applyFont="1" applyFill="1" applyBorder="1" applyAlignment="1" applyProtection="1">
      <alignment horizontal="center" vertical="center"/>
      <protection locked="0"/>
    </xf>
    <xf numFmtId="3" fontId="8" fillId="3" borderId="17" xfId="0" applyNumberFormat="1" applyFont="1" applyFill="1" applyBorder="1" applyAlignment="1" applyProtection="1">
      <alignment horizontal="center"/>
      <protection locked="0"/>
    </xf>
    <xf numFmtId="3" fontId="15" fillId="3" borderId="17" xfId="0" applyNumberFormat="1" applyFont="1" applyFill="1" applyBorder="1" applyAlignment="1" applyProtection="1">
      <alignment horizontal="center" vertical="center"/>
      <protection locked="0"/>
    </xf>
    <xf numFmtId="3" fontId="15" fillId="3" borderId="18" xfId="0" applyNumberFormat="1" applyFont="1" applyFill="1" applyBorder="1" applyAlignment="1" applyProtection="1">
      <alignment horizontal="center" vertical="center"/>
      <protection locked="0"/>
    </xf>
    <xf numFmtId="3" fontId="15" fillId="3" borderId="17" xfId="0" applyNumberFormat="1" applyFont="1" applyFill="1" applyBorder="1" applyAlignment="1" applyProtection="1">
      <alignment horizontal="center"/>
      <protection locked="0"/>
    </xf>
    <xf numFmtId="3" fontId="8" fillId="0" borderId="17" xfId="0" applyNumberFormat="1" applyFont="1" applyBorder="1" applyAlignment="1" applyProtection="1">
      <alignment horizontal="center" vertical="center"/>
      <protection locked="0"/>
    </xf>
    <xf numFmtId="3" fontId="8" fillId="0" borderId="18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3" fontId="8" fillId="0" borderId="17" xfId="0" applyNumberFormat="1" applyFont="1" applyBorder="1" applyAlignment="1" applyProtection="1">
      <alignment horizontal="center"/>
      <protection locked="0"/>
    </xf>
    <xf numFmtId="3" fontId="15" fillId="3" borderId="22" xfId="0" applyNumberFormat="1" applyFont="1" applyFill="1" applyBorder="1" applyAlignment="1" applyProtection="1">
      <alignment horizontal="center"/>
      <protection locked="0"/>
    </xf>
    <xf numFmtId="3" fontId="8" fillId="0" borderId="0" xfId="0" applyNumberFormat="1" applyFont="1" applyAlignment="1" applyProtection="1">
      <alignment horizontal="center"/>
      <protection locked="0"/>
    </xf>
    <xf numFmtId="3" fontId="8" fillId="3" borderId="0" xfId="0" applyNumberFormat="1" applyFont="1" applyFill="1" applyAlignment="1" applyProtection="1">
      <alignment horizontal="center"/>
      <protection locked="0"/>
    </xf>
    <xf numFmtId="0" fontId="13" fillId="2" borderId="16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center"/>
    </xf>
    <xf numFmtId="0" fontId="13" fillId="2" borderId="21" xfId="0" applyFont="1" applyFill="1" applyBorder="1"/>
    <xf numFmtId="3" fontId="8" fillId="0" borderId="22" xfId="0" applyNumberFormat="1" applyFont="1" applyBorder="1" applyAlignment="1" applyProtection="1">
      <alignment horizontal="center" vertical="center"/>
      <protection locked="0"/>
    </xf>
    <xf numFmtId="0" fontId="13" fillId="2" borderId="7" xfId="0" applyFont="1" applyFill="1" applyBorder="1"/>
    <xf numFmtId="3" fontId="13" fillId="2" borderId="7" xfId="0" applyNumberFormat="1" applyFont="1" applyFill="1" applyBorder="1" applyAlignment="1" applyProtection="1">
      <alignment horizontal="center" vertical="center"/>
      <protection locked="0"/>
    </xf>
    <xf numFmtId="3" fontId="13" fillId="2" borderId="7" xfId="0" applyNumberFormat="1" applyFont="1" applyFill="1" applyBorder="1" applyAlignment="1">
      <alignment horizontal="center" vertical="center"/>
    </xf>
    <xf numFmtId="0" fontId="13" fillId="3" borderId="6" xfId="0" applyFont="1" applyFill="1" applyBorder="1"/>
    <xf numFmtId="3" fontId="8" fillId="3" borderId="25" xfId="0" applyNumberFormat="1" applyFont="1" applyFill="1" applyBorder="1" applyAlignment="1" applyProtection="1">
      <alignment horizontal="center" vertical="center"/>
      <protection locked="0"/>
    </xf>
    <xf numFmtId="3" fontId="13" fillId="3" borderId="0" xfId="0" applyNumberFormat="1" applyFont="1" applyFill="1" applyAlignment="1">
      <alignment horizontal="center" vertical="center"/>
    </xf>
    <xf numFmtId="0" fontId="13" fillId="2" borderId="5" xfId="0" applyFont="1" applyFill="1" applyBorder="1" applyAlignment="1">
      <alignment horizontal="center"/>
    </xf>
    <xf numFmtId="0" fontId="13" fillId="3" borderId="0" xfId="0" applyFont="1" applyFill="1"/>
    <xf numFmtId="3" fontId="8" fillId="3" borderId="0" xfId="0" applyNumberFormat="1" applyFont="1" applyFill="1" applyAlignment="1" applyProtection="1">
      <alignment horizontal="center" vertical="center"/>
      <protection locked="0"/>
    </xf>
    <xf numFmtId="3" fontId="15" fillId="3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7" fillId="0" borderId="0" xfId="0" applyFont="1" applyAlignment="1">
      <alignment horizontal="center"/>
    </xf>
    <xf numFmtId="0" fontId="14" fillId="2" borderId="32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/>
    </xf>
    <xf numFmtId="0" fontId="8" fillId="2" borderId="12" xfId="0" applyFont="1" applyFill="1" applyBorder="1"/>
    <xf numFmtId="3" fontId="8" fillId="0" borderId="14" xfId="0" applyNumberFormat="1" applyFont="1" applyBorder="1" applyAlignment="1" applyProtection="1">
      <alignment horizontal="center"/>
      <protection locked="0"/>
    </xf>
    <xf numFmtId="3" fontId="8" fillId="0" borderId="35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right"/>
      <protection locked="0"/>
    </xf>
    <xf numFmtId="0" fontId="8" fillId="2" borderId="16" xfId="0" applyFont="1" applyFill="1" applyBorder="1"/>
    <xf numFmtId="3" fontId="8" fillId="3" borderId="20" xfId="0" applyNumberFormat="1" applyFont="1" applyFill="1" applyBorder="1" applyAlignment="1" applyProtection="1">
      <alignment horizontal="center"/>
      <protection locked="0"/>
    </xf>
    <xf numFmtId="3" fontId="8" fillId="3" borderId="36" xfId="0" applyNumberFormat="1" applyFont="1" applyFill="1" applyBorder="1" applyAlignment="1" applyProtection="1">
      <alignment horizontal="center"/>
      <protection locked="0"/>
    </xf>
    <xf numFmtId="3" fontId="8" fillId="0" borderId="18" xfId="0" applyNumberFormat="1" applyFont="1" applyBorder="1" applyAlignment="1" applyProtection="1">
      <alignment horizontal="center"/>
      <protection locked="0"/>
    </xf>
    <xf numFmtId="3" fontId="8" fillId="0" borderId="37" xfId="0" applyNumberFormat="1" applyFont="1" applyBorder="1" applyAlignment="1" applyProtection="1">
      <alignment horizontal="center"/>
      <protection locked="0"/>
    </xf>
    <xf numFmtId="0" fontId="3" fillId="0" borderId="7" xfId="0" applyFont="1" applyBorder="1"/>
    <xf numFmtId="0" fontId="0" fillId="0" borderId="0" xfId="0" applyAlignment="1">
      <alignment vertical="center"/>
    </xf>
    <xf numFmtId="0" fontId="12" fillId="0" borderId="0" xfId="0" applyFont="1" applyProtection="1">
      <protection locked="0"/>
    </xf>
    <xf numFmtId="0" fontId="18" fillId="0" borderId="0" xfId="0" applyFont="1"/>
    <xf numFmtId="0" fontId="8" fillId="2" borderId="23" xfId="0" applyFont="1" applyFill="1" applyBorder="1"/>
    <xf numFmtId="3" fontId="8" fillId="3" borderId="38" xfId="0" applyNumberFormat="1" applyFont="1" applyFill="1" applyBorder="1" applyAlignment="1" applyProtection="1">
      <alignment horizontal="center"/>
      <protection locked="0"/>
    </xf>
    <xf numFmtId="3" fontId="8" fillId="3" borderId="39" xfId="0" applyNumberFormat="1" applyFont="1" applyFill="1" applyBorder="1" applyAlignment="1" applyProtection="1">
      <alignment horizontal="center"/>
      <protection locked="0"/>
    </xf>
    <xf numFmtId="3" fontId="8" fillId="0" borderId="40" xfId="0" applyNumberFormat="1" applyFont="1" applyBorder="1" applyAlignment="1" applyProtection="1">
      <alignment horizontal="center"/>
      <protection locked="0"/>
    </xf>
    <xf numFmtId="3" fontId="8" fillId="0" borderId="32" xfId="0" applyNumberFormat="1" applyFont="1" applyBorder="1" applyAlignment="1" applyProtection="1">
      <alignment horizontal="center"/>
      <protection locked="0"/>
    </xf>
    <xf numFmtId="0" fontId="14" fillId="2" borderId="4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/>
    </xf>
    <xf numFmtId="3" fontId="8" fillId="2" borderId="11" xfId="0" applyNumberFormat="1" applyFont="1" applyFill="1" applyBorder="1" applyAlignment="1">
      <alignment horizontal="center"/>
    </xf>
    <xf numFmtId="3" fontId="13" fillId="2" borderId="42" xfId="0" applyNumberFormat="1" applyFont="1" applyFill="1" applyBorder="1" applyAlignment="1" applyProtection="1">
      <alignment horizontal="center"/>
      <protection locked="0"/>
    </xf>
    <xf numFmtId="0" fontId="8" fillId="3" borderId="0" xfId="0" applyFont="1" applyFill="1"/>
    <xf numFmtId="3" fontId="13" fillId="2" borderId="43" xfId="0" applyNumberFormat="1" applyFont="1" applyFill="1" applyBorder="1" applyAlignment="1" applyProtection="1">
      <alignment horizontal="center"/>
      <protection locked="0"/>
    </xf>
    <xf numFmtId="0" fontId="13" fillId="2" borderId="2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wrapText="1"/>
    </xf>
    <xf numFmtId="0" fontId="8" fillId="0" borderId="12" xfId="0" applyFont="1" applyBorder="1"/>
    <xf numFmtId="0" fontId="8" fillId="3" borderId="13" xfId="0" applyFont="1" applyFill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8" fillId="3" borderId="13" xfId="0" applyFont="1" applyFill="1" applyBorder="1" applyAlignment="1" applyProtection="1">
      <alignment horizontal="center"/>
      <protection locked="0"/>
    </xf>
    <xf numFmtId="0" fontId="8" fillId="0" borderId="16" xfId="0" applyFont="1" applyBorder="1"/>
    <xf numFmtId="0" fontId="8" fillId="3" borderId="17" xfId="0" applyFont="1" applyFill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8" fillId="3" borderId="17" xfId="0" applyFont="1" applyFill="1" applyBorder="1" applyAlignment="1" applyProtection="1">
      <alignment horizontal="center"/>
      <protection locked="0"/>
    </xf>
    <xf numFmtId="3" fontId="13" fillId="2" borderId="45" xfId="0" applyNumberFormat="1" applyFont="1" applyFill="1" applyBorder="1" applyAlignment="1" applyProtection="1">
      <alignment horizontal="center"/>
      <protection locked="0"/>
    </xf>
    <xf numFmtId="3" fontId="13" fillId="2" borderId="13" xfId="0" applyNumberFormat="1" applyFont="1" applyFill="1" applyBorder="1" applyAlignment="1" applyProtection="1">
      <alignment horizontal="center"/>
      <protection locked="0"/>
    </xf>
    <xf numFmtId="3" fontId="13" fillId="2" borderId="17" xfId="0" applyNumberFormat="1" applyFont="1" applyFill="1" applyBorder="1" applyAlignment="1" applyProtection="1">
      <alignment horizontal="center"/>
      <protection locked="0"/>
    </xf>
    <xf numFmtId="0" fontId="8" fillId="0" borderId="23" xfId="0" applyFont="1" applyBorder="1"/>
    <xf numFmtId="0" fontId="8" fillId="3" borderId="22" xfId="0" applyFont="1" applyFill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8" fillId="3" borderId="22" xfId="0" applyFont="1" applyFill="1" applyBorder="1" applyAlignment="1" applyProtection="1">
      <alignment horizontal="center"/>
      <protection locked="0"/>
    </xf>
    <xf numFmtId="3" fontId="13" fillId="2" borderId="22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 applyAlignment="1">
      <alignment horizontal="center" vertical="center"/>
    </xf>
    <xf numFmtId="3" fontId="13" fillId="3" borderId="0" xfId="0" applyNumberFormat="1" applyFont="1" applyFill="1" applyAlignment="1" applyProtection="1">
      <alignment horizontal="center"/>
      <protection locked="0"/>
    </xf>
    <xf numFmtId="0" fontId="11" fillId="0" borderId="0" xfId="0" applyFont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3" fontId="15" fillId="3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right"/>
    </xf>
    <xf numFmtId="3" fontId="15" fillId="3" borderId="22" xfId="0" applyNumberFormat="1" applyFont="1" applyFill="1" applyBorder="1" applyAlignment="1" applyProtection="1">
      <alignment horizontal="center" vertical="center"/>
      <protection locked="0"/>
    </xf>
    <xf numFmtId="3" fontId="15" fillId="0" borderId="35" xfId="0" applyNumberFormat="1" applyFont="1" applyBorder="1" applyAlignment="1">
      <alignment horizontal="center"/>
    </xf>
    <xf numFmtId="3" fontId="13" fillId="2" borderId="35" xfId="0" applyNumberFormat="1" applyFont="1" applyFill="1" applyBorder="1" applyAlignment="1">
      <alignment horizontal="center"/>
    </xf>
    <xf numFmtId="3" fontId="19" fillId="0" borderId="35" xfId="0" applyNumberFormat="1" applyFont="1" applyBorder="1" applyAlignment="1">
      <alignment horizontal="center"/>
    </xf>
    <xf numFmtId="3" fontId="8" fillId="0" borderId="35" xfId="0" applyNumberFormat="1" applyFont="1" applyBorder="1" applyAlignment="1">
      <alignment horizontal="center"/>
    </xf>
    <xf numFmtId="3" fontId="13" fillId="0" borderId="34" xfId="0" applyNumberFormat="1" applyFont="1" applyBorder="1" applyAlignment="1">
      <alignment horizontal="center" vertical="center"/>
    </xf>
    <xf numFmtId="3" fontId="15" fillId="0" borderId="49" xfId="0" applyNumberFormat="1" applyFont="1" applyBorder="1" applyAlignment="1">
      <alignment horizontal="center"/>
    </xf>
    <xf numFmtId="3" fontId="13" fillId="2" borderId="37" xfId="0" applyNumberFormat="1" applyFont="1" applyFill="1" applyBorder="1" applyAlignment="1">
      <alignment horizontal="center"/>
    </xf>
    <xf numFmtId="3" fontId="19" fillId="0" borderId="49" xfId="0" applyNumberFormat="1" applyFont="1" applyBorder="1" applyAlignment="1">
      <alignment horizontal="center"/>
    </xf>
    <xf numFmtId="3" fontId="8" fillId="0" borderId="37" xfId="0" applyNumberFormat="1" applyFont="1" applyBorder="1" applyAlignment="1">
      <alignment horizontal="center"/>
    </xf>
    <xf numFmtId="3" fontId="13" fillId="0" borderId="36" xfId="0" applyNumberFormat="1" applyFont="1" applyBorder="1" applyAlignment="1">
      <alignment horizontal="center" vertical="center"/>
    </xf>
    <xf numFmtId="3" fontId="15" fillId="0" borderId="47" xfId="0" applyNumberFormat="1" applyFont="1" applyBorder="1" applyAlignment="1">
      <alignment horizontal="center"/>
    </xf>
    <xf numFmtId="3" fontId="13" fillId="2" borderId="32" xfId="0" applyNumberFormat="1" applyFont="1" applyFill="1" applyBorder="1" applyAlignment="1">
      <alignment horizontal="center"/>
    </xf>
    <xf numFmtId="3" fontId="19" fillId="0" borderId="47" xfId="0" applyNumberFormat="1" applyFont="1" applyBorder="1" applyAlignment="1">
      <alignment horizontal="center"/>
    </xf>
    <xf numFmtId="3" fontId="8" fillId="0" borderId="32" xfId="0" applyNumberFormat="1" applyFont="1" applyBorder="1" applyAlignment="1">
      <alignment horizontal="center"/>
    </xf>
    <xf numFmtId="3" fontId="13" fillId="0" borderId="39" xfId="0" applyNumberFormat="1" applyFont="1" applyBorder="1" applyAlignment="1">
      <alignment horizontal="center" vertical="center"/>
    </xf>
    <xf numFmtId="3" fontId="19" fillId="4" borderId="11" xfId="0" applyNumberFormat="1" applyFont="1" applyFill="1" applyBorder="1" applyAlignment="1">
      <alignment horizontal="center"/>
    </xf>
    <xf numFmtId="3" fontId="8" fillId="4" borderId="11" xfId="0" applyNumberFormat="1" applyFont="1" applyFill="1" applyBorder="1" applyAlignment="1">
      <alignment horizontal="center"/>
    </xf>
    <xf numFmtId="3" fontId="13" fillId="2" borderId="41" xfId="0" applyNumberFormat="1" applyFont="1" applyFill="1" applyBorder="1" applyAlignment="1">
      <alignment horizontal="center" vertical="center"/>
    </xf>
    <xf numFmtId="3" fontId="15" fillId="3" borderId="0" xfId="0" applyNumberFormat="1" applyFont="1" applyFill="1" applyAlignment="1">
      <alignment horizontal="center"/>
    </xf>
    <xf numFmtId="3" fontId="13" fillId="3" borderId="0" xfId="0" applyNumberFormat="1" applyFont="1" applyFill="1" applyAlignment="1">
      <alignment horizontal="center"/>
    </xf>
    <xf numFmtId="3" fontId="19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 wrapText="1"/>
    </xf>
    <xf numFmtId="0" fontId="8" fillId="0" borderId="19" xfId="0" applyFont="1" applyBorder="1" applyAlignment="1" applyProtection="1">
      <alignment horizontal="center"/>
      <protection locked="0"/>
    </xf>
    <xf numFmtId="0" fontId="8" fillId="3" borderId="15" xfId="0" applyFont="1" applyFill="1" applyBorder="1" applyAlignment="1" applyProtection="1">
      <alignment horizontal="center"/>
      <protection locked="0"/>
    </xf>
    <xf numFmtId="0" fontId="8" fillId="3" borderId="42" xfId="0" applyFont="1" applyFill="1" applyBorder="1" applyAlignment="1" applyProtection="1">
      <alignment horizontal="center"/>
      <protection locked="0"/>
    </xf>
    <xf numFmtId="0" fontId="8" fillId="3" borderId="19" xfId="0" applyFont="1" applyFill="1" applyBorder="1" applyAlignment="1" applyProtection="1">
      <alignment horizontal="center"/>
      <protection locked="0"/>
    </xf>
    <xf numFmtId="0" fontId="8" fillId="3" borderId="43" xfId="0" applyFont="1" applyFill="1" applyBorder="1" applyAlignment="1" applyProtection="1">
      <alignment horizontal="center"/>
      <protection locked="0"/>
    </xf>
    <xf numFmtId="0" fontId="0" fillId="3" borderId="0" xfId="0" applyFill="1"/>
    <xf numFmtId="0" fontId="8" fillId="0" borderId="24" xfId="0" applyFont="1" applyBorder="1" applyAlignment="1" applyProtection="1">
      <alignment horizontal="center"/>
      <protection locked="0"/>
    </xf>
    <xf numFmtId="0" fontId="8" fillId="3" borderId="24" xfId="0" applyFont="1" applyFill="1" applyBorder="1" applyAlignment="1" applyProtection="1">
      <alignment horizontal="center"/>
      <protection locked="0"/>
    </xf>
    <xf numFmtId="0" fontId="8" fillId="3" borderId="51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20" fillId="0" borderId="0" xfId="0" applyFont="1" applyProtection="1">
      <protection locked="0"/>
    </xf>
    <xf numFmtId="4" fontId="8" fillId="0" borderId="0" xfId="0" applyNumberFormat="1" applyFont="1"/>
    <xf numFmtId="164" fontId="0" fillId="0" borderId="0" xfId="0" applyNumberFormat="1"/>
    <xf numFmtId="0" fontId="13" fillId="0" borderId="16" xfId="0" applyFont="1" applyBorder="1" applyAlignment="1">
      <alignment horizontal="left"/>
    </xf>
    <xf numFmtId="3" fontId="8" fillId="3" borderId="13" xfId="0" applyNumberFormat="1" applyFont="1" applyFill="1" applyBorder="1" applyAlignment="1" applyProtection="1">
      <alignment horizontal="center" vertical="center"/>
      <protection locked="0"/>
    </xf>
    <xf numFmtId="3" fontId="8" fillId="3" borderId="14" xfId="0" applyNumberFormat="1" applyFont="1" applyFill="1" applyBorder="1" applyAlignment="1" applyProtection="1">
      <alignment horizontal="center" vertical="center"/>
      <protection locked="0"/>
    </xf>
    <xf numFmtId="0" fontId="13" fillId="0" borderId="19" xfId="0" applyFont="1" applyBorder="1" applyAlignment="1">
      <alignment horizontal="left" vertical="center"/>
    </xf>
    <xf numFmtId="3" fontId="8" fillId="3" borderId="33" xfId="0" applyNumberFormat="1" applyFont="1" applyFill="1" applyBorder="1" applyAlignment="1" applyProtection="1">
      <alignment horizontal="center"/>
      <protection locked="0"/>
    </xf>
    <xf numFmtId="3" fontId="8" fillId="0" borderId="20" xfId="0" applyNumberFormat="1" applyFont="1" applyBorder="1" applyAlignment="1" applyProtection="1">
      <alignment horizontal="center"/>
      <protection locked="0"/>
    </xf>
    <xf numFmtId="3" fontId="8" fillId="3" borderId="34" xfId="0" applyNumberFormat="1" applyFont="1" applyFill="1" applyBorder="1" applyAlignment="1" applyProtection="1">
      <alignment horizontal="center"/>
      <protection locked="0"/>
    </xf>
    <xf numFmtId="3" fontId="8" fillId="0" borderId="36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27" xfId="0" applyFont="1" applyFill="1" applyBorder="1" applyAlignment="1">
      <alignment horizontal="center"/>
    </xf>
    <xf numFmtId="0" fontId="9" fillId="0" borderId="23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25" xfId="0" applyFont="1" applyFill="1" applyBorder="1" applyAlignment="1">
      <alignment horizontal="center"/>
    </xf>
    <xf numFmtId="0" fontId="13" fillId="2" borderId="28" xfId="0" applyFont="1" applyFill="1" applyBorder="1" applyAlignment="1">
      <alignment horizontal="center"/>
    </xf>
    <xf numFmtId="0" fontId="9" fillId="0" borderId="16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43" xfId="0" applyFont="1" applyBorder="1" applyAlignment="1">
      <alignment horizontal="left"/>
    </xf>
    <xf numFmtId="0" fontId="13" fillId="2" borderId="46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/>
    <xf numFmtId="0" fontId="16" fillId="0" borderId="5" xfId="0" applyFont="1" applyBorder="1" applyAlignment="1">
      <alignment horizontal="center"/>
    </xf>
    <xf numFmtId="0" fontId="20" fillId="0" borderId="0" xfId="0" applyFont="1" applyAlignment="1" applyProtection="1">
      <alignment horizontal="right"/>
      <protection locked="0"/>
    </xf>
    <xf numFmtId="0" fontId="9" fillId="0" borderId="12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12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16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13" fillId="0" borderId="16" xfId="0" applyFont="1" applyBorder="1" applyAlignment="1">
      <alignment horizontal="left"/>
    </xf>
    <xf numFmtId="0" fontId="13" fillId="0" borderId="43" xfId="0" applyFont="1" applyBorder="1" applyAlignment="1">
      <alignment horizontal="left"/>
    </xf>
    <xf numFmtId="0" fontId="13" fillId="0" borderId="16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left"/>
    </xf>
    <xf numFmtId="0" fontId="13" fillId="0" borderId="42" xfId="0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13" fillId="2" borderId="6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2" borderId="30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9" fontId="13" fillId="2" borderId="46" xfId="1" applyFont="1" applyFill="1" applyBorder="1" applyAlignment="1">
      <alignment horizontal="center" vertical="center"/>
    </xf>
    <xf numFmtId="9" fontId="13" fillId="2" borderId="47" xfId="1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1" fontId="5" fillId="0" borderId="6" xfId="0" applyNumberFormat="1" applyFont="1" applyBorder="1" applyAlignment="1" applyProtection="1">
      <alignment horizontal="center"/>
      <protection locked="0"/>
    </xf>
    <xf numFmtId="1" fontId="5" fillId="0" borderId="28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right"/>
    </xf>
    <xf numFmtId="0" fontId="10" fillId="0" borderId="4" xfId="0" applyFont="1" applyBorder="1" applyAlignment="1" applyProtection="1">
      <alignment horizontal="center" vertical="center"/>
      <protection locked="0"/>
    </xf>
  </cellXfs>
  <cellStyles count="3">
    <cellStyle name="Estilo 1" xfId="2" xr:uid="{00000000-0005-0000-0000-000000000000}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567409</xdr:colOff>
      <xdr:row>0</xdr:row>
      <xdr:rowOff>75214</xdr:rowOff>
    </xdr:from>
    <xdr:to>
      <xdr:col>10</xdr:col>
      <xdr:colOff>298435</xdr:colOff>
      <xdr:row>2</xdr:row>
      <xdr:rowOff>136666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9CBEF0A-4731-2421-3D03-64AA02B46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1315" y="75214"/>
          <a:ext cx="1139933" cy="7559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145953</xdr:rowOff>
    </xdr:from>
    <xdr:to>
      <xdr:col>1</xdr:col>
      <xdr:colOff>2620</xdr:colOff>
      <xdr:row>1</xdr:row>
      <xdr:rowOff>349665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672208-BD6B-FA24-D887-B1670AF07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5953"/>
          <a:ext cx="1269842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9"/>
  <sheetViews>
    <sheetView tabSelected="1" showWhiteSpace="0" view="pageBreakPreview" zoomScale="96" zoomScaleNormal="100" zoomScaleSheetLayoutView="96" zoomScalePageLayoutView="124" workbookViewId="0">
      <selection activeCell="AA9" sqref="AA9"/>
    </sheetView>
  </sheetViews>
  <sheetFormatPr baseColWidth="10" defaultColWidth="11" defaultRowHeight="15"/>
  <cols>
    <col min="1" max="1" width="18" customWidth="1"/>
    <col min="2" max="2" width="12.42578125" customWidth="1"/>
    <col min="3" max="3" width="11" customWidth="1"/>
    <col min="4" max="4" width="11.5703125" customWidth="1"/>
    <col min="5" max="5" width="4.85546875" customWidth="1"/>
    <col min="6" max="6" width="10.28515625" customWidth="1"/>
    <col min="7" max="7" width="8.85546875" customWidth="1"/>
    <col min="8" max="8" width="10.5703125" customWidth="1"/>
    <col min="9" max="9" width="9.5703125" customWidth="1"/>
    <col min="10" max="10" width="11.5703125" customWidth="1"/>
    <col min="11" max="11" width="5.28515625" customWidth="1"/>
    <col min="12" max="12" width="20.28515625" customWidth="1"/>
    <col min="13" max="13" width="10.85546875" customWidth="1"/>
    <col min="14" max="14" width="11.140625" customWidth="1"/>
    <col min="15" max="15" width="6.28515625" customWidth="1"/>
    <col min="16" max="16" width="9.5703125" customWidth="1"/>
    <col min="17" max="17" width="6.28515625" customWidth="1"/>
    <col min="18" max="18" width="7.28515625" customWidth="1"/>
    <col min="19" max="19" width="8.85546875" customWidth="1"/>
    <col min="20" max="20" width="6.7109375" customWidth="1"/>
    <col min="21" max="21" width="7" customWidth="1"/>
    <col min="22" max="22" width="6.5703125" customWidth="1"/>
    <col min="23" max="23" width="6.85546875" customWidth="1"/>
    <col min="24" max="24" width="7.42578125" customWidth="1"/>
  </cols>
  <sheetData>
    <row r="1" spans="1:25" ht="20.25" customHeight="1">
      <c r="A1" s="1"/>
      <c r="B1" s="214" t="s">
        <v>113</v>
      </c>
      <c r="C1" s="214"/>
      <c r="D1" s="214"/>
      <c r="E1" s="214"/>
      <c r="F1" s="214"/>
      <c r="G1" s="214"/>
      <c r="H1" s="214"/>
      <c r="I1" s="2"/>
      <c r="J1" s="2"/>
      <c r="L1" s="207" t="s">
        <v>0</v>
      </c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</row>
    <row r="2" spans="1:25" ht="34.5" customHeight="1">
      <c r="A2" s="1"/>
      <c r="B2" s="215" t="s">
        <v>112</v>
      </c>
      <c r="C2" s="215"/>
      <c r="D2" s="215"/>
      <c r="E2" s="215"/>
      <c r="F2" s="215"/>
      <c r="G2" s="215"/>
      <c r="H2" s="215"/>
      <c r="I2" s="52">
        <f>573-354-14</f>
        <v>205</v>
      </c>
      <c r="J2" s="52"/>
      <c r="L2" s="162" t="s">
        <v>1</v>
      </c>
      <c r="M2" s="216" t="s">
        <v>2</v>
      </c>
      <c r="N2" s="217"/>
      <c r="O2" s="216" t="s">
        <v>3</v>
      </c>
      <c r="P2" s="218"/>
      <c r="Q2" s="217"/>
      <c r="R2" s="180" t="s">
        <v>4</v>
      </c>
      <c r="S2" s="180" t="s">
        <v>5</v>
      </c>
      <c r="T2" s="180" t="s">
        <v>6</v>
      </c>
      <c r="U2" s="180" t="s">
        <v>7</v>
      </c>
      <c r="V2" s="219" t="s">
        <v>8</v>
      </c>
      <c r="W2" s="180" t="s">
        <v>9</v>
      </c>
      <c r="X2" s="221" t="s">
        <v>10</v>
      </c>
    </row>
    <row r="3" spans="1:25" ht="24.75" customHeight="1" thickBot="1">
      <c r="A3" s="1"/>
      <c r="B3" s="223"/>
      <c r="C3" s="223"/>
      <c r="D3" s="223"/>
      <c r="E3" s="223"/>
      <c r="F3" s="223"/>
      <c r="G3" s="223"/>
      <c r="H3" s="223"/>
      <c r="I3" s="3"/>
      <c r="J3" s="3"/>
      <c r="L3" s="163"/>
      <c r="M3" s="53" t="s">
        <v>11</v>
      </c>
      <c r="N3" s="54" t="s">
        <v>12</v>
      </c>
      <c r="O3" s="54">
        <v>-48</v>
      </c>
      <c r="P3" s="54">
        <v>48</v>
      </c>
      <c r="Q3" s="54" t="s">
        <v>13</v>
      </c>
      <c r="R3" s="181"/>
      <c r="S3" s="181"/>
      <c r="T3" s="181"/>
      <c r="U3" s="181"/>
      <c r="V3" s="220"/>
      <c r="W3" s="181"/>
      <c r="X3" s="222"/>
    </row>
    <row r="4" spans="1:25" ht="15.75" thickBot="1">
      <c r="A4" s="159" t="s">
        <v>14</v>
      </c>
      <c r="B4" s="4"/>
      <c r="C4" s="4"/>
      <c r="D4" s="223">
        <v>2026</v>
      </c>
      <c r="E4" s="223"/>
      <c r="F4" s="223"/>
      <c r="G4" s="4"/>
      <c r="H4" s="5"/>
      <c r="I4" s="224">
        <v>0</v>
      </c>
      <c r="J4" s="225"/>
      <c r="L4" s="55" t="s">
        <v>25</v>
      </c>
      <c r="M4" s="154">
        <v>47</v>
      </c>
      <c r="N4" s="156">
        <v>48</v>
      </c>
      <c r="O4" s="56">
        <v>0</v>
      </c>
      <c r="P4" s="57">
        <v>0</v>
      </c>
      <c r="Q4" s="109">
        <v>0</v>
      </c>
      <c r="R4" s="110">
        <f t="shared" ref="R4:R9" si="0">(N4+Q4)</f>
        <v>48</v>
      </c>
      <c r="S4" s="57">
        <v>130</v>
      </c>
      <c r="T4" s="57">
        <v>1</v>
      </c>
      <c r="U4" s="57">
        <f t="shared" ref="U4:U9" si="1">T4*31</f>
        <v>31</v>
      </c>
      <c r="V4" s="111">
        <f t="shared" ref="V4:V9" si="2">IF(U4=0,0,S4/U4*100)</f>
        <v>419.35483870967738</v>
      </c>
      <c r="W4" s="112">
        <f t="shared" ref="W4:W9" si="3">IF(R4=0,0,S4/R4)</f>
        <v>2.7083333333333335</v>
      </c>
      <c r="X4" s="113">
        <v>0</v>
      </c>
    </row>
    <row r="5" spans="1:25" ht="15.75" thickBot="1">
      <c r="A5" s="160"/>
      <c r="B5" s="4"/>
      <c r="C5" s="4"/>
      <c r="D5" s="4"/>
      <c r="E5" s="4"/>
      <c r="F5" s="4"/>
      <c r="H5" s="6"/>
      <c r="I5" s="6"/>
      <c r="J5" s="58"/>
      <c r="L5" s="59" t="s">
        <v>21</v>
      </c>
      <c r="M5" s="60">
        <v>58</v>
      </c>
      <c r="N5" s="61">
        <v>59</v>
      </c>
      <c r="O5" s="62">
        <v>0</v>
      </c>
      <c r="P5" s="63">
        <v>0</v>
      </c>
      <c r="Q5" s="114">
        <v>0</v>
      </c>
      <c r="R5" s="115">
        <f t="shared" si="0"/>
        <v>59</v>
      </c>
      <c r="S5" s="63">
        <v>117</v>
      </c>
      <c r="T5" s="63">
        <v>2</v>
      </c>
      <c r="U5" s="63">
        <f t="shared" si="1"/>
        <v>62</v>
      </c>
      <c r="V5" s="116">
        <f t="shared" si="2"/>
        <v>188.70967741935485</v>
      </c>
      <c r="W5" s="117">
        <f t="shared" si="3"/>
        <v>1.9830508474576272</v>
      </c>
      <c r="X5" s="118">
        <v>0</v>
      </c>
    </row>
    <row r="6" spans="1:25" ht="15.75" thickBot="1">
      <c r="A6" s="161"/>
      <c r="C6" s="7"/>
      <c r="F6" s="8"/>
      <c r="G6" s="8"/>
      <c r="H6" s="226" t="s">
        <v>17</v>
      </c>
      <c r="I6" s="226"/>
      <c r="J6" s="64"/>
      <c r="L6" s="59" t="s">
        <v>15</v>
      </c>
      <c r="M6" s="155">
        <v>163</v>
      </c>
      <c r="N6" s="157">
        <v>144</v>
      </c>
      <c r="O6" s="62">
        <v>0</v>
      </c>
      <c r="P6" s="63">
        <v>4</v>
      </c>
      <c r="Q6" s="114">
        <v>4</v>
      </c>
      <c r="R6" s="115">
        <f t="shared" si="0"/>
        <v>148</v>
      </c>
      <c r="S6" s="63">
        <v>527</v>
      </c>
      <c r="T6" s="63">
        <v>6</v>
      </c>
      <c r="U6" s="63">
        <f t="shared" si="1"/>
        <v>186</v>
      </c>
      <c r="V6" s="116">
        <f t="shared" si="2"/>
        <v>283.33333333333337</v>
      </c>
      <c r="W6" s="117">
        <f t="shared" si="3"/>
        <v>3.560810810810811</v>
      </c>
      <c r="X6" s="118">
        <v>0</v>
      </c>
    </row>
    <row r="7" spans="1:25">
      <c r="A7" s="9" t="s">
        <v>19</v>
      </c>
      <c r="B7" s="10"/>
      <c r="C7" s="227" t="s">
        <v>20</v>
      </c>
      <c r="D7" s="227"/>
      <c r="E7" s="227"/>
      <c r="F7" s="227"/>
      <c r="G7" s="10"/>
      <c r="H7" s="10"/>
      <c r="I7" s="10"/>
      <c r="J7" s="10"/>
      <c r="K7" s="65"/>
      <c r="L7" s="59" t="s">
        <v>18</v>
      </c>
      <c r="M7" s="60">
        <v>46</v>
      </c>
      <c r="N7" s="61">
        <v>42</v>
      </c>
      <c r="O7" s="62">
        <v>0</v>
      </c>
      <c r="P7" s="63">
        <v>0</v>
      </c>
      <c r="Q7" s="114">
        <v>0</v>
      </c>
      <c r="R7" s="115">
        <f t="shared" si="0"/>
        <v>42</v>
      </c>
      <c r="S7" s="63">
        <v>75</v>
      </c>
      <c r="T7" s="63">
        <v>2</v>
      </c>
      <c r="U7" s="63">
        <f t="shared" si="1"/>
        <v>62</v>
      </c>
      <c r="V7" s="116">
        <f t="shared" si="2"/>
        <v>120.96774193548387</v>
      </c>
      <c r="W7" s="117">
        <f t="shared" si="3"/>
        <v>1.7857142857142858</v>
      </c>
      <c r="X7" s="118">
        <v>0</v>
      </c>
    </row>
    <row r="8" spans="1:25">
      <c r="A8" s="11" t="s">
        <v>22</v>
      </c>
      <c r="B8" s="210" t="s">
        <v>111</v>
      </c>
      <c r="C8" s="210"/>
      <c r="D8" s="11" t="s">
        <v>23</v>
      </c>
      <c r="E8" s="211"/>
      <c r="F8" s="211"/>
      <c r="G8" s="12" t="s">
        <v>24</v>
      </c>
      <c r="H8" s="211"/>
      <c r="I8" s="211"/>
      <c r="J8" s="66"/>
      <c r="L8" s="59" t="s">
        <v>16</v>
      </c>
      <c r="M8" s="60">
        <v>14</v>
      </c>
      <c r="N8" s="61">
        <v>18</v>
      </c>
      <c r="O8" s="62">
        <v>0</v>
      </c>
      <c r="P8" s="63">
        <v>0</v>
      </c>
      <c r="Q8" s="114">
        <v>0</v>
      </c>
      <c r="R8" s="115">
        <f t="shared" si="0"/>
        <v>18</v>
      </c>
      <c r="S8" s="63">
        <v>69</v>
      </c>
      <c r="T8" s="63">
        <v>7</v>
      </c>
      <c r="U8" s="63">
        <f t="shared" si="1"/>
        <v>217</v>
      </c>
      <c r="V8" s="116">
        <f t="shared" si="2"/>
        <v>31.797235023041477</v>
      </c>
      <c r="W8" s="117">
        <f t="shared" si="3"/>
        <v>3.8333333333333335</v>
      </c>
      <c r="X8" s="118">
        <v>0</v>
      </c>
    </row>
    <row r="9" spans="1:25">
      <c r="A9" s="13"/>
      <c r="B9" s="13"/>
      <c r="C9" s="13"/>
      <c r="D9" s="13"/>
      <c r="E9" s="13"/>
      <c r="F9" s="13"/>
      <c r="G9" s="13"/>
      <c r="H9" s="13"/>
      <c r="I9" s="13"/>
      <c r="J9" s="13"/>
      <c r="L9" s="59" t="s">
        <v>26</v>
      </c>
      <c r="M9" s="60">
        <v>14</v>
      </c>
      <c r="N9" s="61">
        <v>13</v>
      </c>
      <c r="O9" s="62">
        <v>0</v>
      </c>
      <c r="P9" s="63">
        <v>0</v>
      </c>
      <c r="Q9" s="114">
        <v>0</v>
      </c>
      <c r="R9" s="115">
        <f t="shared" si="0"/>
        <v>13</v>
      </c>
      <c r="S9" s="63">
        <v>24</v>
      </c>
      <c r="T9" s="63">
        <v>1</v>
      </c>
      <c r="U9" s="63">
        <f t="shared" si="1"/>
        <v>31</v>
      </c>
      <c r="V9" s="116">
        <f t="shared" si="2"/>
        <v>77.41935483870968</v>
      </c>
      <c r="W9" s="117">
        <f t="shared" si="3"/>
        <v>1.8461538461538463</v>
      </c>
      <c r="X9" s="118">
        <v>0</v>
      </c>
    </row>
    <row r="10" spans="1:25" ht="15" customHeight="1" thickBot="1">
      <c r="A10" s="212"/>
      <c r="B10" s="212"/>
      <c r="C10" s="212"/>
      <c r="D10" s="212"/>
      <c r="E10" s="11"/>
      <c r="F10" s="213" t="s">
        <v>27</v>
      </c>
      <c r="G10" s="213"/>
      <c r="H10" s="213"/>
      <c r="I10" s="213"/>
      <c r="J10" s="213"/>
      <c r="K10" s="67"/>
      <c r="L10" s="68" t="s">
        <v>28</v>
      </c>
      <c r="M10" s="69">
        <v>0</v>
      </c>
      <c r="N10" s="70">
        <v>0</v>
      </c>
      <c r="O10" s="71">
        <v>0</v>
      </c>
      <c r="P10" s="72">
        <v>0</v>
      </c>
      <c r="Q10" s="119">
        <v>0</v>
      </c>
      <c r="R10" s="120">
        <f t="shared" ref="R10" si="4">(N10+Q10)</f>
        <v>0</v>
      </c>
      <c r="S10" s="72">
        <v>0</v>
      </c>
      <c r="T10" s="72">
        <v>0</v>
      </c>
      <c r="U10" s="72">
        <f t="shared" ref="U10" si="5">T10*31</f>
        <v>0</v>
      </c>
      <c r="V10" s="121">
        <f t="shared" ref="V10:V11" si="6">IF(U10=0,0,S10/U10*100)</f>
        <v>0</v>
      </c>
      <c r="W10" s="122">
        <f t="shared" ref="W10" si="7">IF(R10=0,0,S10/R10)</f>
        <v>0</v>
      </c>
      <c r="X10" s="123">
        <v>0</v>
      </c>
      <c r="Y10" s="67"/>
    </row>
    <row r="11" spans="1:25" ht="21" customHeight="1" thickBot="1">
      <c r="A11" s="15" t="s">
        <v>29</v>
      </c>
      <c r="B11" s="16" t="s">
        <v>30</v>
      </c>
      <c r="C11" s="17" t="s">
        <v>31</v>
      </c>
      <c r="D11" s="18" t="s">
        <v>13</v>
      </c>
      <c r="E11" s="13"/>
      <c r="F11" s="203" t="s">
        <v>32</v>
      </c>
      <c r="G11" s="204"/>
      <c r="H11" s="19" t="s">
        <v>33</v>
      </c>
      <c r="I11" s="19" t="s">
        <v>34</v>
      </c>
      <c r="J11" s="73" t="s">
        <v>35</v>
      </c>
      <c r="L11" s="74" t="s">
        <v>35</v>
      </c>
      <c r="M11" s="75">
        <f t="shared" ref="M11:S11" si="8">SUM(M4:M10)</f>
        <v>342</v>
      </c>
      <c r="N11" s="75">
        <f t="shared" si="8"/>
        <v>324</v>
      </c>
      <c r="O11" s="75">
        <f t="shared" si="8"/>
        <v>0</v>
      </c>
      <c r="P11" s="75">
        <f t="shared" si="8"/>
        <v>4</v>
      </c>
      <c r="Q11" s="75">
        <f t="shared" si="8"/>
        <v>4</v>
      </c>
      <c r="R11" s="75">
        <f t="shared" si="8"/>
        <v>328</v>
      </c>
      <c r="S11" s="75">
        <f t="shared" si="8"/>
        <v>942</v>
      </c>
      <c r="T11" s="75">
        <v>24</v>
      </c>
      <c r="U11" s="75">
        <f>SUM(U4:U10)</f>
        <v>589</v>
      </c>
      <c r="V11" s="124">
        <f t="shared" si="6"/>
        <v>159.93208828522921</v>
      </c>
      <c r="W11" s="125">
        <f>SUM(W4:W10)</f>
        <v>15.717396456803238</v>
      </c>
      <c r="X11" s="126">
        <f>SUM(X4:X10)</f>
        <v>0</v>
      </c>
    </row>
    <row r="12" spans="1:25" ht="15.75" thickBot="1">
      <c r="A12" s="20" t="s">
        <v>61</v>
      </c>
      <c r="B12" s="151">
        <v>95</v>
      </c>
      <c r="C12" s="152">
        <v>0</v>
      </c>
      <c r="D12" s="21">
        <f>SUM(B12:C12)</f>
        <v>95</v>
      </c>
      <c r="E12" s="13"/>
      <c r="F12" s="205" t="s">
        <v>56</v>
      </c>
      <c r="G12" s="206"/>
      <c r="H12" s="22">
        <v>3732</v>
      </c>
      <c r="I12" s="22">
        <v>53</v>
      </c>
      <c r="J12" s="76">
        <f t="shared" ref="J12:J19" si="9">SUM(H12+I12)</f>
        <v>3785</v>
      </c>
      <c r="L12" s="77"/>
      <c r="M12" s="36"/>
      <c r="N12" s="36"/>
      <c r="O12" s="36"/>
      <c r="P12" s="36"/>
      <c r="Q12" s="127"/>
      <c r="R12" s="128"/>
      <c r="S12" s="36"/>
      <c r="T12" s="36"/>
      <c r="U12" s="36"/>
      <c r="V12" s="129"/>
      <c r="W12" s="130"/>
      <c r="X12" s="46"/>
    </row>
    <row r="13" spans="1:25" ht="15.75" thickBot="1">
      <c r="A13" s="23" t="s">
        <v>58</v>
      </c>
      <c r="B13" s="27">
        <v>405</v>
      </c>
      <c r="C13" s="28">
        <v>877</v>
      </c>
      <c r="D13" s="21">
        <f t="shared" ref="D13:D35" si="10">SUM(B13:C13)</f>
        <v>1282</v>
      </c>
      <c r="E13" s="13"/>
      <c r="F13" s="199" t="s">
        <v>62</v>
      </c>
      <c r="G13" s="200"/>
      <c r="H13" s="26">
        <v>217</v>
      </c>
      <c r="I13" s="26">
        <v>47</v>
      </c>
      <c r="J13" s="78">
        <f t="shared" si="9"/>
        <v>264</v>
      </c>
      <c r="L13" s="207" t="s">
        <v>40</v>
      </c>
      <c r="M13" s="207"/>
      <c r="N13" s="207"/>
      <c r="O13" s="207"/>
      <c r="P13" s="207"/>
      <c r="Q13" s="207"/>
      <c r="R13" s="207"/>
      <c r="S13" s="207"/>
      <c r="T13" s="207"/>
      <c r="U13" s="207"/>
      <c r="V13" s="129"/>
      <c r="W13" s="130"/>
      <c r="X13" s="46"/>
    </row>
    <row r="14" spans="1:25" ht="17.25" customHeight="1" thickBot="1">
      <c r="A14" s="37" t="s">
        <v>84</v>
      </c>
      <c r="B14" s="27">
        <v>177</v>
      </c>
      <c r="C14" s="28">
        <v>282</v>
      </c>
      <c r="D14" s="21">
        <f t="shared" si="10"/>
        <v>459</v>
      </c>
      <c r="E14" s="13"/>
      <c r="F14" s="150" t="s">
        <v>49</v>
      </c>
      <c r="G14" s="153"/>
      <c r="H14" s="29">
        <v>380</v>
      </c>
      <c r="I14" s="29">
        <v>0</v>
      </c>
      <c r="J14" s="78">
        <f t="shared" si="9"/>
        <v>380</v>
      </c>
      <c r="L14" s="164" t="s">
        <v>42</v>
      </c>
      <c r="M14" s="208" t="s">
        <v>43</v>
      </c>
      <c r="N14" s="209"/>
      <c r="O14" s="209"/>
      <c r="P14" s="80" t="s">
        <v>44</v>
      </c>
      <c r="Q14" s="208" t="s">
        <v>45</v>
      </c>
      <c r="R14" s="209"/>
      <c r="S14" s="209"/>
      <c r="T14" s="131" t="s">
        <v>46</v>
      </c>
      <c r="U14" s="132" t="s">
        <v>47</v>
      </c>
      <c r="V14" s="129"/>
      <c r="W14" s="130"/>
      <c r="X14" s="46"/>
    </row>
    <row r="15" spans="1:25" ht="15.75" thickBot="1">
      <c r="A15" s="23" t="s">
        <v>99</v>
      </c>
      <c r="B15" s="30">
        <v>23</v>
      </c>
      <c r="C15" s="31">
        <v>27</v>
      </c>
      <c r="D15" s="21">
        <f t="shared" si="10"/>
        <v>50</v>
      </c>
      <c r="E15" s="13"/>
      <c r="F15" s="199" t="s">
        <v>37</v>
      </c>
      <c r="G15" s="200"/>
      <c r="H15" s="29">
        <v>184</v>
      </c>
      <c r="I15" s="29">
        <v>0</v>
      </c>
      <c r="J15" s="78">
        <f t="shared" si="9"/>
        <v>184</v>
      </c>
      <c r="L15" s="165"/>
      <c r="M15" s="81" t="s">
        <v>50</v>
      </c>
      <c r="N15" s="82" t="s">
        <v>51</v>
      </c>
      <c r="O15" s="47" t="s">
        <v>13</v>
      </c>
      <c r="P15" s="83" t="s">
        <v>52</v>
      </c>
      <c r="Q15" s="133" t="s">
        <v>53</v>
      </c>
      <c r="R15" s="134" t="s">
        <v>54</v>
      </c>
      <c r="S15" s="133" t="s">
        <v>13</v>
      </c>
      <c r="T15" s="81"/>
      <c r="U15" s="135"/>
      <c r="V15" s="129"/>
      <c r="W15" s="130"/>
      <c r="X15" s="46"/>
    </row>
    <row r="16" spans="1:25" ht="15.75" thickBot="1">
      <c r="A16" s="23" t="s">
        <v>97</v>
      </c>
      <c r="B16" s="30">
        <v>61</v>
      </c>
      <c r="C16" s="31">
        <v>427</v>
      </c>
      <c r="D16" s="21">
        <f t="shared" si="10"/>
        <v>488</v>
      </c>
      <c r="E16" s="32"/>
      <c r="F16" s="199" t="s">
        <v>59</v>
      </c>
      <c r="G16" s="200"/>
      <c r="H16" s="29">
        <v>56918</v>
      </c>
      <c r="I16" s="29">
        <v>3594</v>
      </c>
      <c r="J16" s="78">
        <f t="shared" si="9"/>
        <v>60512</v>
      </c>
      <c r="L16" s="84" t="s">
        <v>57</v>
      </c>
      <c r="M16" s="85">
        <v>0</v>
      </c>
      <c r="N16" s="85">
        <v>0</v>
      </c>
      <c r="O16" s="86">
        <f t="shared" ref="O16:O23" si="11">+M16+N16</f>
        <v>0</v>
      </c>
      <c r="P16" s="87">
        <v>0</v>
      </c>
      <c r="Q16" s="136">
        <v>0</v>
      </c>
      <c r="R16" s="85">
        <v>0</v>
      </c>
      <c r="S16" s="137">
        <f t="shared" ref="S16:S23" si="12">+Q16+R16</f>
        <v>0</v>
      </c>
      <c r="T16" s="87">
        <v>1</v>
      </c>
      <c r="U16" s="138">
        <v>0</v>
      </c>
      <c r="V16" s="129"/>
      <c r="W16" s="130"/>
      <c r="X16" s="46"/>
      <c r="Y16" s="149"/>
    </row>
    <row r="17" spans="1:24" ht="15.75" thickBot="1">
      <c r="A17" s="23" t="s">
        <v>67</v>
      </c>
      <c r="B17" s="30">
        <v>109</v>
      </c>
      <c r="C17" s="31">
        <v>123</v>
      </c>
      <c r="D17" s="21">
        <f t="shared" si="10"/>
        <v>232</v>
      </c>
      <c r="E17" s="13"/>
      <c r="F17" s="199" t="s">
        <v>39</v>
      </c>
      <c r="G17" s="200"/>
      <c r="H17" s="33">
        <v>999</v>
      </c>
      <c r="I17" s="33">
        <v>5</v>
      </c>
      <c r="J17" s="78">
        <f t="shared" si="9"/>
        <v>1004</v>
      </c>
      <c r="L17" s="88" t="s">
        <v>60</v>
      </c>
      <c r="M17" s="89">
        <v>4</v>
      </c>
      <c r="N17" s="89">
        <v>1</v>
      </c>
      <c r="O17" s="90">
        <f t="shared" si="11"/>
        <v>5</v>
      </c>
      <c r="P17" s="91">
        <v>0</v>
      </c>
      <c r="Q17" s="136">
        <v>6</v>
      </c>
      <c r="R17" s="89">
        <v>0</v>
      </c>
      <c r="S17" s="139">
        <f t="shared" si="12"/>
        <v>6</v>
      </c>
      <c r="T17" s="91">
        <v>8</v>
      </c>
      <c r="U17" s="140">
        <v>0</v>
      </c>
      <c r="V17" s="129"/>
      <c r="W17" s="130"/>
      <c r="X17" s="46"/>
    </row>
    <row r="18" spans="1:24" ht="15.75" thickBot="1">
      <c r="A18" s="23" t="s">
        <v>69</v>
      </c>
      <c r="B18" s="30">
        <v>198</v>
      </c>
      <c r="C18" s="31">
        <v>395</v>
      </c>
      <c r="D18" s="21">
        <f t="shared" si="10"/>
        <v>593</v>
      </c>
      <c r="E18" s="13"/>
      <c r="F18" s="199" t="s">
        <v>41</v>
      </c>
      <c r="G18" s="200"/>
      <c r="H18" s="29">
        <v>3409</v>
      </c>
      <c r="I18" s="29">
        <v>49</v>
      </c>
      <c r="J18" s="78">
        <f t="shared" si="9"/>
        <v>3458</v>
      </c>
      <c r="L18" s="88" t="s">
        <v>63</v>
      </c>
      <c r="M18" s="89">
        <v>17</v>
      </c>
      <c r="N18" s="89">
        <v>3</v>
      </c>
      <c r="O18" s="90">
        <f t="shared" si="11"/>
        <v>20</v>
      </c>
      <c r="P18" s="91">
        <v>0</v>
      </c>
      <c r="Q18" s="136">
        <v>18</v>
      </c>
      <c r="R18" s="89">
        <v>1</v>
      </c>
      <c r="S18" s="139">
        <f t="shared" si="12"/>
        <v>19</v>
      </c>
      <c r="T18" s="91">
        <v>17</v>
      </c>
      <c r="U18" s="140">
        <v>4</v>
      </c>
      <c r="V18" s="129"/>
      <c r="W18" s="130"/>
      <c r="X18" s="46"/>
    </row>
    <row r="19" spans="1:24" ht="15.75" thickBot="1">
      <c r="A19" s="23" t="s">
        <v>64</v>
      </c>
      <c r="B19" s="30">
        <v>83</v>
      </c>
      <c r="C19" s="31">
        <v>258</v>
      </c>
      <c r="D19" s="21">
        <f t="shared" si="10"/>
        <v>341</v>
      </c>
      <c r="E19" s="13"/>
      <c r="F19" s="199" t="s">
        <v>65</v>
      </c>
      <c r="G19" s="200"/>
      <c r="H19" s="29">
        <v>0</v>
      </c>
      <c r="I19" s="29">
        <v>0</v>
      </c>
      <c r="J19" s="92">
        <f t="shared" si="9"/>
        <v>0</v>
      </c>
      <c r="L19" s="88" t="s">
        <v>66</v>
      </c>
      <c r="M19" s="89">
        <v>9</v>
      </c>
      <c r="N19" s="89">
        <v>3</v>
      </c>
      <c r="O19" s="90">
        <f t="shared" si="11"/>
        <v>12</v>
      </c>
      <c r="P19" s="91">
        <v>0</v>
      </c>
      <c r="Q19" s="136">
        <v>12</v>
      </c>
      <c r="R19" s="89">
        <v>0</v>
      </c>
      <c r="S19" s="139">
        <f t="shared" si="12"/>
        <v>12</v>
      </c>
      <c r="T19" s="91">
        <v>14</v>
      </c>
      <c r="U19" s="140">
        <v>0</v>
      </c>
      <c r="V19" s="129"/>
      <c r="W19" s="130"/>
      <c r="X19" s="46"/>
    </row>
    <row r="20" spans="1:24" ht="15.75" thickBot="1">
      <c r="A20" s="23" t="s">
        <v>48</v>
      </c>
      <c r="B20" s="30">
        <v>225</v>
      </c>
      <c r="C20" s="31">
        <v>655</v>
      </c>
      <c r="D20" s="21">
        <f t="shared" si="10"/>
        <v>880</v>
      </c>
      <c r="E20" s="13"/>
      <c r="F20" s="201"/>
      <c r="G20" s="202"/>
      <c r="H20" s="34"/>
      <c r="I20" s="34"/>
      <c r="J20" s="78"/>
      <c r="L20" s="88" t="s">
        <v>68</v>
      </c>
      <c r="M20" s="89">
        <v>3</v>
      </c>
      <c r="N20" s="89">
        <v>0</v>
      </c>
      <c r="O20" s="90">
        <f t="shared" si="11"/>
        <v>3</v>
      </c>
      <c r="P20" s="91">
        <v>0</v>
      </c>
      <c r="Q20" s="136">
        <v>3</v>
      </c>
      <c r="R20" s="89">
        <v>0</v>
      </c>
      <c r="S20" s="139">
        <f t="shared" si="12"/>
        <v>3</v>
      </c>
      <c r="T20" s="91">
        <v>5</v>
      </c>
      <c r="U20" s="140">
        <v>0</v>
      </c>
      <c r="V20" s="141"/>
      <c r="W20" s="141"/>
      <c r="X20" s="141"/>
    </row>
    <row r="21" spans="1:24" ht="15.75" thickBot="1">
      <c r="A21" s="23" t="s">
        <v>93</v>
      </c>
      <c r="B21" s="30">
        <v>219</v>
      </c>
      <c r="C21" s="31">
        <v>87</v>
      </c>
      <c r="D21" s="21">
        <f t="shared" si="10"/>
        <v>306</v>
      </c>
      <c r="E21" s="13"/>
      <c r="F21" s="191" t="s">
        <v>70</v>
      </c>
      <c r="G21" s="192"/>
      <c r="H21" s="192"/>
      <c r="I21" s="192"/>
      <c r="J21" s="93">
        <v>0</v>
      </c>
      <c r="L21" s="88" t="s">
        <v>71</v>
      </c>
      <c r="M21" s="89">
        <v>2</v>
      </c>
      <c r="N21" s="89">
        <v>0</v>
      </c>
      <c r="O21" s="90">
        <f t="shared" si="11"/>
        <v>2</v>
      </c>
      <c r="P21" s="91">
        <v>0</v>
      </c>
      <c r="Q21" s="136">
        <v>2</v>
      </c>
      <c r="R21" s="89">
        <v>0</v>
      </c>
      <c r="S21" s="139">
        <f t="shared" si="12"/>
        <v>2</v>
      </c>
      <c r="T21" s="91">
        <v>4</v>
      </c>
      <c r="U21" s="140">
        <v>1</v>
      </c>
      <c r="V21" s="141"/>
      <c r="W21" s="141"/>
      <c r="X21" s="141"/>
    </row>
    <row r="22" spans="1:24" ht="15.75" thickBot="1">
      <c r="A22" s="23" t="s">
        <v>82</v>
      </c>
      <c r="B22" s="30">
        <v>65</v>
      </c>
      <c r="C22" s="31">
        <v>31</v>
      </c>
      <c r="D22" s="21">
        <f t="shared" si="10"/>
        <v>96</v>
      </c>
      <c r="E22" s="13"/>
      <c r="F22" s="193" t="s">
        <v>73</v>
      </c>
      <c r="G22" s="194"/>
      <c r="H22" s="194"/>
      <c r="I22" s="194"/>
      <c r="J22" s="94">
        <v>0</v>
      </c>
      <c r="L22" s="88" t="s">
        <v>74</v>
      </c>
      <c r="M22" s="89">
        <v>2</v>
      </c>
      <c r="N22" s="89">
        <v>0</v>
      </c>
      <c r="O22" s="90">
        <f t="shared" si="11"/>
        <v>2</v>
      </c>
      <c r="P22" s="91">
        <v>0</v>
      </c>
      <c r="Q22" s="136">
        <v>2</v>
      </c>
      <c r="R22" s="89">
        <v>0</v>
      </c>
      <c r="S22" s="139">
        <f t="shared" si="12"/>
        <v>2</v>
      </c>
      <c r="T22" s="91">
        <v>1</v>
      </c>
      <c r="U22" s="140">
        <v>1</v>
      </c>
      <c r="V22" s="11"/>
      <c r="W22" s="11"/>
      <c r="X22" s="11"/>
    </row>
    <row r="23" spans="1:24" ht="15" customHeight="1" thickBot="1">
      <c r="A23" s="23" t="s">
        <v>36</v>
      </c>
      <c r="B23" s="30">
        <v>1394</v>
      </c>
      <c r="C23" s="31">
        <v>1338</v>
      </c>
      <c r="D23" s="21">
        <f t="shared" si="10"/>
        <v>2732</v>
      </c>
      <c r="E23" s="13"/>
      <c r="F23" s="195" t="s">
        <v>76</v>
      </c>
      <c r="G23" s="196"/>
      <c r="H23" s="196"/>
      <c r="I23" s="196"/>
      <c r="J23" s="94">
        <v>0</v>
      </c>
      <c r="L23" s="95" t="s">
        <v>77</v>
      </c>
      <c r="M23" s="96">
        <v>0</v>
      </c>
      <c r="N23" s="96">
        <v>0</v>
      </c>
      <c r="O23" s="97">
        <f t="shared" si="11"/>
        <v>0</v>
      </c>
      <c r="P23" s="98">
        <v>0</v>
      </c>
      <c r="Q23" s="142">
        <v>0</v>
      </c>
      <c r="R23" s="96">
        <v>0</v>
      </c>
      <c r="S23" s="143">
        <f t="shared" si="12"/>
        <v>0</v>
      </c>
      <c r="T23" s="98">
        <v>0</v>
      </c>
      <c r="U23" s="144">
        <v>0</v>
      </c>
      <c r="V23" s="11"/>
      <c r="W23" s="11"/>
      <c r="X23" s="11"/>
    </row>
    <row r="24" spans="1:24" ht="15" customHeight="1" thickBot="1">
      <c r="A24" s="23" t="s">
        <v>55</v>
      </c>
      <c r="B24" s="30">
        <v>30</v>
      </c>
      <c r="C24" s="31">
        <v>191</v>
      </c>
      <c r="D24" s="21">
        <f t="shared" si="10"/>
        <v>221</v>
      </c>
      <c r="E24" s="13"/>
      <c r="F24" s="197" t="s">
        <v>79</v>
      </c>
      <c r="G24" s="198"/>
      <c r="H24" s="198"/>
      <c r="I24" s="198"/>
      <c r="J24" s="99">
        <v>45</v>
      </c>
      <c r="L24" s="38" t="s">
        <v>13</v>
      </c>
      <c r="M24" s="100">
        <f t="shared" ref="M24:U24" si="13">SUM(M15:M23)</f>
        <v>37</v>
      </c>
      <c r="N24" s="100">
        <f t="shared" si="13"/>
        <v>7</v>
      </c>
      <c r="O24" s="79">
        <f t="shared" si="13"/>
        <v>44</v>
      </c>
      <c r="P24" s="100">
        <f t="shared" si="13"/>
        <v>0</v>
      </c>
      <c r="Q24" s="145">
        <f t="shared" si="13"/>
        <v>43</v>
      </c>
      <c r="R24" s="100">
        <f t="shared" si="13"/>
        <v>1</v>
      </c>
      <c r="S24" s="145">
        <f t="shared" si="13"/>
        <v>44</v>
      </c>
      <c r="T24" s="100">
        <f t="shared" si="13"/>
        <v>50</v>
      </c>
      <c r="U24" s="146">
        <f t="shared" si="13"/>
        <v>6</v>
      </c>
      <c r="V24" s="11"/>
      <c r="W24" s="11"/>
      <c r="X24" s="11"/>
    </row>
    <row r="25" spans="1:24" ht="15.75" thickBot="1">
      <c r="A25" s="23" t="s">
        <v>72</v>
      </c>
      <c r="B25" s="30">
        <v>120</v>
      </c>
      <c r="C25" s="31">
        <v>120</v>
      </c>
      <c r="D25" s="21">
        <f t="shared" si="10"/>
        <v>240</v>
      </c>
      <c r="E25" s="13"/>
      <c r="F25" s="185"/>
      <c r="G25" s="185"/>
      <c r="H25" s="35"/>
      <c r="I25" s="35"/>
      <c r="J25" s="101"/>
      <c r="V25" s="11"/>
      <c r="W25" s="11"/>
      <c r="X25" s="11"/>
    </row>
    <row r="26" spans="1:24" ht="15.75" thickBot="1">
      <c r="A26" s="23" t="s">
        <v>78</v>
      </c>
      <c r="B26" s="30">
        <v>97</v>
      </c>
      <c r="C26" s="31">
        <v>102</v>
      </c>
      <c r="D26" s="21">
        <f t="shared" si="10"/>
        <v>199</v>
      </c>
      <c r="E26" s="13"/>
      <c r="F26" s="185"/>
      <c r="G26" s="185"/>
      <c r="H26" s="36"/>
      <c r="I26" s="35"/>
      <c r="J26" s="101"/>
      <c r="V26" s="11"/>
      <c r="W26" s="11"/>
      <c r="X26" s="11"/>
    </row>
    <row r="27" spans="1:24" ht="15.75" thickBot="1">
      <c r="A27" s="23" t="s">
        <v>80</v>
      </c>
      <c r="B27" s="30">
        <v>259</v>
      </c>
      <c r="C27" s="31">
        <v>302</v>
      </c>
      <c r="D27" s="21">
        <f t="shared" si="10"/>
        <v>561</v>
      </c>
      <c r="E27" s="13"/>
      <c r="F27" s="186" t="s">
        <v>83</v>
      </c>
      <c r="G27" s="186"/>
      <c r="H27" s="186"/>
      <c r="I27" s="186"/>
      <c r="J27" s="186"/>
      <c r="L27" s="11"/>
      <c r="M27" s="14"/>
      <c r="N27" s="11"/>
      <c r="O27" s="102"/>
      <c r="P27" s="14"/>
      <c r="Q27" s="11"/>
      <c r="R27" s="11"/>
      <c r="S27" s="11"/>
      <c r="T27" s="11"/>
      <c r="U27" s="11"/>
      <c r="V27" s="11"/>
      <c r="W27" s="11"/>
      <c r="X27" s="11"/>
    </row>
    <row r="28" spans="1:24" ht="15.75" thickBot="1">
      <c r="A28" s="23" t="s">
        <v>18</v>
      </c>
      <c r="B28" s="30">
        <v>208</v>
      </c>
      <c r="C28" s="31">
        <v>546</v>
      </c>
      <c r="D28" s="21">
        <f t="shared" si="10"/>
        <v>754</v>
      </c>
      <c r="E28" s="13"/>
      <c r="F28" s="174" t="s">
        <v>85</v>
      </c>
      <c r="G28" s="175"/>
      <c r="H28" s="175"/>
      <c r="I28" s="175"/>
      <c r="J28" s="103" t="s">
        <v>86</v>
      </c>
      <c r="L28" s="11"/>
      <c r="M28" s="11"/>
      <c r="N28" s="11"/>
      <c r="O28" s="11"/>
      <c r="P28" s="11"/>
      <c r="Q28" s="11"/>
      <c r="R28" s="187"/>
      <c r="S28" s="187"/>
      <c r="T28" s="147"/>
      <c r="U28" s="147"/>
      <c r="V28" s="11"/>
      <c r="W28" s="11"/>
      <c r="X28" s="11"/>
    </row>
    <row r="29" spans="1:24" ht="15.75" thickBot="1">
      <c r="A29" s="23" t="s">
        <v>87</v>
      </c>
      <c r="B29" s="24">
        <v>1551</v>
      </c>
      <c r="C29" s="25">
        <v>1039</v>
      </c>
      <c r="D29" s="21">
        <f t="shared" si="10"/>
        <v>2590</v>
      </c>
      <c r="E29" s="13"/>
      <c r="F29" s="188" t="s">
        <v>88</v>
      </c>
      <c r="G29" s="189"/>
      <c r="H29" s="189"/>
      <c r="I29" s="189"/>
      <c r="J29" s="104">
        <v>439</v>
      </c>
      <c r="L29" s="11"/>
      <c r="M29" s="11"/>
      <c r="N29" s="11"/>
      <c r="O29" s="11"/>
      <c r="P29" s="11"/>
      <c r="Q29" s="11"/>
      <c r="R29" s="190"/>
      <c r="S29" s="190"/>
      <c r="T29" s="11"/>
      <c r="U29" s="11"/>
      <c r="V29" s="11"/>
      <c r="W29" s="11"/>
      <c r="X29" s="11"/>
    </row>
    <row r="30" spans="1:24" ht="15.75" thickBot="1">
      <c r="A30" s="23" t="s">
        <v>38</v>
      </c>
      <c r="B30" s="30">
        <v>258</v>
      </c>
      <c r="C30" s="31">
        <v>793</v>
      </c>
      <c r="D30" s="21">
        <f t="shared" si="10"/>
        <v>1051</v>
      </c>
      <c r="E30" s="13"/>
      <c r="F30" s="177" t="s">
        <v>90</v>
      </c>
      <c r="G30" s="178"/>
      <c r="H30" s="178"/>
      <c r="I30" s="178"/>
      <c r="J30" s="27">
        <v>23</v>
      </c>
      <c r="L30" s="184" t="s">
        <v>91</v>
      </c>
      <c r="M30" s="184"/>
      <c r="N30" s="11"/>
      <c r="O30" s="11"/>
      <c r="P30" s="105" t="s">
        <v>92</v>
      </c>
      <c r="Q30" s="11"/>
      <c r="R30" s="11"/>
      <c r="S30" s="11"/>
      <c r="T30" s="11"/>
      <c r="U30" s="11"/>
      <c r="V30" s="11"/>
      <c r="W30" s="11"/>
      <c r="X30" s="11"/>
    </row>
    <row r="31" spans="1:24" ht="15.75" thickBot="1">
      <c r="A31" s="23" t="s">
        <v>101</v>
      </c>
      <c r="B31" s="24">
        <v>142</v>
      </c>
      <c r="C31" s="25">
        <v>441</v>
      </c>
      <c r="D31" s="21">
        <f t="shared" si="10"/>
        <v>583</v>
      </c>
      <c r="E31" s="13"/>
      <c r="F31" s="177" t="s">
        <v>94</v>
      </c>
      <c r="G31" s="178"/>
      <c r="H31" s="178"/>
      <c r="I31" s="178"/>
      <c r="J31" s="27">
        <v>93</v>
      </c>
      <c r="L31" s="166" t="s">
        <v>95</v>
      </c>
      <c r="M31" s="166"/>
      <c r="N31" s="11"/>
      <c r="O31" s="11"/>
      <c r="P31" s="106" t="s">
        <v>96</v>
      </c>
      <c r="Q31" s="11"/>
      <c r="R31" s="148"/>
      <c r="S31" s="148"/>
      <c r="T31" s="148"/>
      <c r="U31" s="148"/>
      <c r="V31" s="11"/>
      <c r="W31" s="11"/>
      <c r="X31" s="11"/>
    </row>
    <row r="32" spans="1:24" ht="15.75" thickBot="1">
      <c r="A32" s="23" t="s">
        <v>75</v>
      </c>
      <c r="B32" s="24">
        <v>284</v>
      </c>
      <c r="C32" s="25">
        <v>343</v>
      </c>
      <c r="D32" s="21">
        <f t="shared" si="10"/>
        <v>627</v>
      </c>
      <c r="E32" s="13"/>
      <c r="F32" s="177" t="s">
        <v>98</v>
      </c>
      <c r="G32" s="178"/>
      <c r="H32" s="178"/>
      <c r="I32" s="179"/>
      <c r="J32" s="27">
        <v>7</v>
      </c>
      <c r="L32" s="11"/>
      <c r="M32" s="11"/>
      <c r="N32" s="11"/>
      <c r="O32" s="11"/>
      <c r="P32" s="11"/>
      <c r="Q32" s="11"/>
      <c r="R32" s="183"/>
      <c r="S32" s="183"/>
      <c r="T32" s="148"/>
      <c r="U32" s="148"/>
      <c r="V32" s="11"/>
      <c r="W32" s="11"/>
      <c r="X32" s="11"/>
    </row>
    <row r="33" spans="1:24" ht="15" customHeight="1" thickBot="1">
      <c r="A33" s="23" t="s">
        <v>81</v>
      </c>
      <c r="B33" s="30">
        <v>42</v>
      </c>
      <c r="C33" s="31">
        <v>132</v>
      </c>
      <c r="D33" s="21">
        <f t="shared" si="10"/>
        <v>174</v>
      </c>
      <c r="E33" s="13"/>
      <c r="F33" s="177" t="s">
        <v>100</v>
      </c>
      <c r="G33" s="178"/>
      <c r="H33" s="178"/>
      <c r="I33" s="179"/>
      <c r="J33" s="27">
        <v>746</v>
      </c>
      <c r="L33" s="11"/>
      <c r="M33" s="11"/>
      <c r="N33" s="11"/>
      <c r="O33" s="11"/>
      <c r="P33" s="11"/>
      <c r="Q33" s="11"/>
      <c r="R33" s="183"/>
      <c r="S33" s="183"/>
      <c r="T33" s="148"/>
      <c r="U33" s="148"/>
      <c r="V33" s="11"/>
      <c r="W33" s="11"/>
      <c r="X33" s="11"/>
    </row>
    <row r="34" spans="1:24" ht="15" customHeight="1" thickBot="1">
      <c r="A34" s="23" t="s">
        <v>89</v>
      </c>
      <c r="B34" s="27">
        <v>70</v>
      </c>
      <c r="C34" s="28">
        <v>95</v>
      </c>
      <c r="D34" s="21">
        <f t="shared" si="10"/>
        <v>165</v>
      </c>
      <c r="E34" s="13"/>
      <c r="F34" s="177" t="s">
        <v>102</v>
      </c>
      <c r="G34" s="178"/>
      <c r="H34" s="178"/>
      <c r="I34" s="179"/>
      <c r="J34" s="27">
        <v>3</v>
      </c>
      <c r="L34" s="11"/>
      <c r="M34" s="11"/>
      <c r="N34" s="11"/>
      <c r="O34" s="11"/>
      <c r="P34" s="11"/>
      <c r="Q34" s="11"/>
      <c r="R34" s="183"/>
      <c r="S34" s="183"/>
      <c r="T34" s="148"/>
      <c r="U34" s="148"/>
      <c r="V34" s="11"/>
      <c r="W34" s="11"/>
      <c r="X34" s="11"/>
    </row>
    <row r="35" spans="1:24" ht="15" customHeight="1" thickBot="1">
      <c r="A35" s="39" t="s">
        <v>103</v>
      </c>
      <c r="B35" s="40">
        <v>74</v>
      </c>
      <c r="C35" s="31">
        <v>2225</v>
      </c>
      <c r="D35" s="21">
        <f t="shared" si="10"/>
        <v>2299</v>
      </c>
      <c r="E35" s="13"/>
      <c r="F35" s="177" t="s">
        <v>104</v>
      </c>
      <c r="G35" s="178"/>
      <c r="H35" s="178"/>
      <c r="I35" s="179"/>
      <c r="J35" s="27">
        <v>0</v>
      </c>
      <c r="L35" s="11"/>
      <c r="M35" s="11"/>
      <c r="N35" s="11"/>
      <c r="O35" s="11"/>
      <c r="P35" s="11"/>
      <c r="Q35" s="11"/>
      <c r="R35" s="183"/>
      <c r="S35" s="183"/>
      <c r="T35" s="148"/>
      <c r="U35" s="148"/>
      <c r="V35" s="11"/>
      <c r="W35" s="11"/>
      <c r="X35" s="11"/>
    </row>
    <row r="36" spans="1:24" ht="15" customHeight="1" thickBot="1">
      <c r="A36" s="41" t="s">
        <v>105</v>
      </c>
      <c r="B36" s="42">
        <f>SUM(B2:B35)</f>
        <v>6189</v>
      </c>
      <c r="C36" s="42">
        <f>SUM(C2:C35)</f>
        <v>10829</v>
      </c>
      <c r="D36" s="43">
        <f>SUM(D12:D35)</f>
        <v>17018</v>
      </c>
      <c r="E36" s="13"/>
      <c r="F36" s="177" t="s">
        <v>106</v>
      </c>
      <c r="G36" s="178"/>
      <c r="H36" s="178"/>
      <c r="I36" s="179"/>
      <c r="J36" s="27">
        <v>239</v>
      </c>
      <c r="L36" s="11"/>
      <c r="M36" s="11"/>
      <c r="N36" s="11"/>
      <c r="O36" s="11"/>
      <c r="P36" s="11"/>
      <c r="Q36" s="11"/>
      <c r="R36" s="183"/>
      <c r="S36" s="183"/>
      <c r="T36" s="148"/>
      <c r="U36" s="148"/>
      <c r="V36" s="11"/>
      <c r="W36" s="11"/>
      <c r="X36" s="11"/>
    </row>
    <row r="37" spans="1:24" ht="15" customHeight="1" thickBot="1">
      <c r="A37" s="44"/>
      <c r="B37" s="45"/>
      <c r="C37" s="45"/>
      <c r="D37" s="46"/>
      <c r="E37" s="13"/>
      <c r="F37" s="177" t="s">
        <v>107</v>
      </c>
      <c r="G37" s="178"/>
      <c r="H37" s="178"/>
      <c r="I37" s="179"/>
      <c r="J37" s="27">
        <v>25</v>
      </c>
      <c r="L37" s="11"/>
      <c r="M37" s="11"/>
      <c r="N37" s="11"/>
      <c r="O37" s="107"/>
      <c r="P37" s="12"/>
      <c r="Q37" s="11"/>
      <c r="R37" s="183"/>
      <c r="S37" s="183"/>
      <c r="T37" s="148"/>
      <c r="U37" s="148"/>
      <c r="V37" s="11"/>
      <c r="W37" s="11"/>
      <c r="X37" s="11"/>
    </row>
    <row r="38" spans="1:24" ht="15" customHeight="1" thickBot="1">
      <c r="A38" s="169" t="s">
        <v>108</v>
      </c>
      <c r="B38" s="170"/>
      <c r="C38" s="171"/>
      <c r="D38" s="43">
        <v>14110</v>
      </c>
      <c r="E38" s="13"/>
      <c r="F38" s="172" t="s">
        <v>109</v>
      </c>
      <c r="G38" s="173"/>
      <c r="H38" s="173"/>
      <c r="I38" s="173"/>
      <c r="J38" s="108">
        <v>4</v>
      </c>
      <c r="L38" s="182"/>
      <c r="M38" s="182"/>
      <c r="N38" s="182"/>
      <c r="O38" s="182"/>
      <c r="P38" s="182"/>
      <c r="Q38" s="182"/>
      <c r="R38" s="183"/>
      <c r="S38" s="183"/>
      <c r="T38" s="148"/>
      <c r="U38" s="148"/>
      <c r="V38" s="11"/>
      <c r="W38" s="11"/>
      <c r="X38" s="11"/>
    </row>
    <row r="39" spans="1:24" ht="15" customHeight="1" thickBot="1">
      <c r="A39" s="174" t="s">
        <v>110</v>
      </c>
      <c r="B39" s="175"/>
      <c r="C39" s="176"/>
      <c r="D39" s="43">
        <f>SUM(D36:D38)</f>
        <v>31128</v>
      </c>
      <c r="E39" s="13"/>
      <c r="L39" s="182"/>
      <c r="M39" s="182"/>
      <c r="N39" s="182"/>
      <c r="O39" s="182"/>
      <c r="P39" s="182"/>
      <c r="Q39" s="182"/>
      <c r="R39" s="183"/>
      <c r="S39" s="183"/>
      <c r="T39" s="148"/>
      <c r="U39" s="148"/>
      <c r="V39" s="11"/>
      <c r="W39" s="11"/>
      <c r="X39" s="11"/>
    </row>
    <row r="40" spans="1:24">
      <c r="A40" s="48"/>
      <c r="B40" s="49"/>
      <c r="C40" s="49"/>
      <c r="D40" s="46"/>
      <c r="E40" s="13"/>
      <c r="L40" s="182"/>
      <c r="M40" s="182"/>
      <c r="N40" s="182"/>
      <c r="O40" s="182"/>
      <c r="P40" s="182"/>
      <c r="Q40" s="182"/>
      <c r="R40" s="183"/>
      <c r="S40" s="183"/>
      <c r="T40" s="148"/>
      <c r="U40" s="148"/>
      <c r="V40" s="11"/>
      <c r="W40" s="11"/>
      <c r="X40" s="11"/>
    </row>
    <row r="41" spans="1:24">
      <c r="A41" s="48"/>
      <c r="B41" s="49"/>
      <c r="C41" s="49"/>
      <c r="D41" s="46"/>
      <c r="E41" s="13"/>
      <c r="V41" s="11"/>
      <c r="W41" s="11"/>
      <c r="X41" s="11"/>
    </row>
    <row r="42" spans="1:24" ht="15" customHeight="1">
      <c r="A42" s="48"/>
      <c r="B42" s="49"/>
      <c r="C42" s="49"/>
      <c r="D42" s="46"/>
      <c r="E42" s="13"/>
      <c r="V42" s="11"/>
      <c r="W42" s="11"/>
      <c r="X42" s="11"/>
    </row>
    <row r="43" spans="1:24" ht="15" customHeight="1">
      <c r="A43" s="48"/>
      <c r="B43" s="49"/>
      <c r="C43" s="49"/>
      <c r="D43" s="46"/>
      <c r="E43" s="13"/>
      <c r="V43" s="11"/>
      <c r="W43" s="11"/>
      <c r="X43" s="11"/>
    </row>
    <row r="44" spans="1:24" ht="15" customHeight="1">
      <c r="A44" s="48"/>
      <c r="B44" s="50"/>
      <c r="C44" s="50"/>
      <c r="D44" s="46"/>
      <c r="E44" s="13"/>
      <c r="V44" s="11"/>
      <c r="W44" s="11"/>
      <c r="X44" s="11"/>
    </row>
    <row r="45" spans="1:24">
      <c r="L45" s="11"/>
      <c r="M45" s="11"/>
      <c r="N45" s="11"/>
      <c r="O45" s="11"/>
      <c r="P45" s="11"/>
      <c r="Q45" s="11"/>
      <c r="R45" s="11"/>
      <c r="S45" s="107"/>
      <c r="T45" s="11"/>
      <c r="U45" s="11"/>
      <c r="V45" s="11"/>
      <c r="W45" s="11"/>
      <c r="X45" s="11"/>
    </row>
    <row r="46" spans="1:24"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>
      <c r="L47" s="184"/>
      <c r="M47" s="184"/>
      <c r="N47" s="11"/>
      <c r="O47" s="11"/>
      <c r="P47" s="106"/>
      <c r="Q47" s="106"/>
      <c r="R47" s="106"/>
      <c r="S47" s="11"/>
      <c r="T47" s="11"/>
      <c r="U47" s="11"/>
      <c r="V47" s="11"/>
      <c r="W47" s="11"/>
      <c r="X47" s="11"/>
    </row>
    <row r="48" spans="1:24">
      <c r="L48" s="166"/>
      <c r="M48" s="166"/>
      <c r="N48" s="11"/>
      <c r="O48" s="11"/>
      <c r="P48" s="106"/>
      <c r="Q48" s="106"/>
      <c r="R48" s="106"/>
      <c r="S48" s="11"/>
      <c r="T48" s="11"/>
      <c r="U48" s="11"/>
      <c r="V48" s="11"/>
      <c r="W48" s="11"/>
      <c r="X48" s="11"/>
    </row>
    <row r="63" spans="1:7">
      <c r="A63" s="158"/>
      <c r="B63" s="158"/>
      <c r="C63" s="158"/>
      <c r="E63" s="167"/>
      <c r="F63" s="167"/>
      <c r="G63" s="168"/>
    </row>
    <row r="64" spans="1:7">
      <c r="A64" s="158"/>
      <c r="B64" s="158"/>
      <c r="C64" s="158"/>
      <c r="E64" s="51"/>
      <c r="F64" s="51"/>
    </row>
    <row r="65" spans="1:6">
      <c r="A65" s="51"/>
      <c r="B65" s="51"/>
      <c r="E65" s="51"/>
      <c r="F65" s="51"/>
    </row>
    <row r="66" spans="1:6">
      <c r="A66" s="51"/>
      <c r="B66" s="51"/>
      <c r="E66" s="51"/>
      <c r="F66" s="51"/>
    </row>
    <row r="67" spans="1:6">
      <c r="A67" s="51"/>
      <c r="B67" s="51"/>
      <c r="E67" s="51"/>
      <c r="F67" s="51"/>
    </row>
    <row r="68" spans="1:6">
      <c r="A68" s="51"/>
      <c r="B68" s="51"/>
      <c r="E68" s="51"/>
      <c r="F68" s="51"/>
    </row>
    <row r="69" spans="1:6">
      <c r="A69" s="51"/>
      <c r="B69" s="51"/>
      <c r="E69" s="51"/>
      <c r="F69" s="51"/>
    </row>
    <row r="70" spans="1:6">
      <c r="A70" s="51"/>
      <c r="B70" s="51"/>
      <c r="E70" s="51"/>
      <c r="F70" s="51"/>
    </row>
    <row r="71" spans="1:6">
      <c r="A71" s="51"/>
      <c r="B71" s="51"/>
      <c r="E71" s="51"/>
      <c r="F71" s="51"/>
    </row>
    <row r="72" spans="1:6">
      <c r="A72" s="51"/>
      <c r="B72" s="51"/>
      <c r="E72" s="51"/>
      <c r="F72" s="51"/>
    </row>
    <row r="73" spans="1:6">
      <c r="A73" s="51"/>
      <c r="B73" s="51"/>
      <c r="E73" s="51"/>
      <c r="F73" s="51"/>
    </row>
    <row r="74" spans="1:6">
      <c r="A74" s="51"/>
      <c r="B74" s="51"/>
    </row>
    <row r="75" spans="1:6">
      <c r="A75" s="51"/>
      <c r="B75" s="51"/>
    </row>
    <row r="76" spans="1:6">
      <c r="A76" s="51"/>
      <c r="B76" s="51"/>
    </row>
    <row r="79" spans="1:6">
      <c r="A79" s="158"/>
      <c r="B79" s="158"/>
      <c r="C79" s="158"/>
    </row>
    <row r="80" spans="1:6">
      <c r="A80" s="158"/>
      <c r="B80" s="158"/>
      <c r="C80" s="158"/>
    </row>
    <row r="81" spans="1:2">
      <c r="A81" s="51"/>
      <c r="B81" s="51"/>
    </row>
    <row r="82" spans="1:2">
      <c r="A82" s="51"/>
      <c r="B82" s="51"/>
    </row>
    <row r="83" spans="1:2">
      <c r="A83" s="51"/>
      <c r="B83" s="51"/>
    </row>
    <row r="84" spans="1:2">
      <c r="A84" s="51"/>
      <c r="B84" s="51"/>
    </row>
    <row r="85" spans="1:2">
      <c r="A85" s="51"/>
      <c r="B85" s="51"/>
    </row>
    <row r="86" spans="1:2">
      <c r="A86" s="51"/>
      <c r="B86" s="51"/>
    </row>
    <row r="87" spans="1:2">
      <c r="A87" s="51"/>
      <c r="B87" s="51"/>
    </row>
    <row r="88" spans="1:2">
      <c r="A88" s="51"/>
      <c r="B88" s="51"/>
    </row>
    <row r="89" spans="1:2">
      <c r="A89" s="51"/>
      <c r="B89" s="51"/>
    </row>
  </sheetData>
  <sortState xmlns:xlrd2="http://schemas.microsoft.com/office/spreadsheetml/2017/richdata2" ref="L4:X9">
    <sortCondition ref="L4"/>
  </sortState>
  <mergeCells count="78">
    <mergeCell ref="F15:G15"/>
    <mergeCell ref="B1:H1"/>
    <mergeCell ref="L1:X1"/>
    <mergeCell ref="B2:H2"/>
    <mergeCell ref="M2:N2"/>
    <mergeCell ref="O2:Q2"/>
    <mergeCell ref="T2:T3"/>
    <mergeCell ref="U2:U3"/>
    <mergeCell ref="V2:V3"/>
    <mergeCell ref="W2:W3"/>
    <mergeCell ref="X2:X3"/>
    <mergeCell ref="B3:H3"/>
    <mergeCell ref="D4:F4"/>
    <mergeCell ref="I4:J4"/>
    <mergeCell ref="H6:I6"/>
    <mergeCell ref="C7:F7"/>
    <mergeCell ref="B8:C8"/>
    <mergeCell ref="E8:F8"/>
    <mergeCell ref="H8:I8"/>
    <mergeCell ref="A10:D10"/>
    <mergeCell ref="F10:J10"/>
    <mergeCell ref="F11:G11"/>
    <mergeCell ref="F12:G12"/>
    <mergeCell ref="F13:G13"/>
    <mergeCell ref="L13:U13"/>
    <mergeCell ref="M14:O14"/>
    <mergeCell ref="Q14:S14"/>
    <mergeCell ref="F16:G16"/>
    <mergeCell ref="F17:G17"/>
    <mergeCell ref="F18:G18"/>
    <mergeCell ref="F19:G19"/>
    <mergeCell ref="F20:G20"/>
    <mergeCell ref="R28:S28"/>
    <mergeCell ref="F29:I29"/>
    <mergeCell ref="R29:S29"/>
    <mergeCell ref="F21:I21"/>
    <mergeCell ref="F22:I22"/>
    <mergeCell ref="F23:I23"/>
    <mergeCell ref="F24:I24"/>
    <mergeCell ref="F25:G25"/>
    <mergeCell ref="F31:I31"/>
    <mergeCell ref="L31:M31"/>
    <mergeCell ref="F32:I32"/>
    <mergeCell ref="F26:G26"/>
    <mergeCell ref="F27:J27"/>
    <mergeCell ref="F28:I28"/>
    <mergeCell ref="R2:R3"/>
    <mergeCell ref="S2:S3"/>
    <mergeCell ref="L40:Q40"/>
    <mergeCell ref="R40:S40"/>
    <mergeCell ref="L47:M47"/>
    <mergeCell ref="L38:Q38"/>
    <mergeCell ref="R38:S38"/>
    <mergeCell ref="L39:Q39"/>
    <mergeCell ref="R39:S39"/>
    <mergeCell ref="R35:S35"/>
    <mergeCell ref="R36:S36"/>
    <mergeCell ref="R37:S37"/>
    <mergeCell ref="R32:S32"/>
    <mergeCell ref="R33:S33"/>
    <mergeCell ref="R34:S34"/>
    <mergeCell ref="L30:M30"/>
    <mergeCell ref="A63:C64"/>
    <mergeCell ref="A79:C80"/>
    <mergeCell ref="A4:A6"/>
    <mergeCell ref="L2:L3"/>
    <mergeCell ref="L14:L15"/>
    <mergeCell ref="L48:M48"/>
    <mergeCell ref="E63:G63"/>
    <mergeCell ref="A38:C38"/>
    <mergeCell ref="F38:I38"/>
    <mergeCell ref="A39:C39"/>
    <mergeCell ref="F35:I35"/>
    <mergeCell ref="F36:I36"/>
    <mergeCell ref="F37:I37"/>
    <mergeCell ref="F33:I33"/>
    <mergeCell ref="F34:I34"/>
    <mergeCell ref="F30:I30"/>
  </mergeCells>
  <pageMargins left="5.23353494623656E-2" right="0.118110236220472" top="0" bottom="0" header="0" footer="0"/>
  <pageSetup paperSize="9" scale="88" pageOrder="overThenDown" orientation="portrait" verticalDpi="720" r:id="rId1"/>
  <colBreaks count="1" manualBreakCount="1">
    <brk id="11" max="4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32" sqref="F32"/>
    </sheetView>
  </sheetViews>
  <sheetFormatPr baseColWidth="10" defaultColWidth="11"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PC-pC</dc:creator>
  <cp:lastModifiedBy>Damaris mejia</cp:lastModifiedBy>
  <cp:lastPrinted>2026-07-07T13:36:01Z</cp:lastPrinted>
  <dcterms:created xsi:type="dcterms:W3CDTF">2018-04-02T22:44:00Z</dcterms:created>
  <dcterms:modified xsi:type="dcterms:W3CDTF">2026-07-07T13:36:24Z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3BC0AF4EB0FE472DAA4CA71D73E59D5D_13</vt:lpwstr>
  </property>
  <property fmtid="{D5CDD505-2E9C-101B-9397-08002B2CF9AE}" pid="3" name="KSOProductBuildVer">
    <vt:lpwstr>2058-12.9.0.21549</vt:lpwstr>
  </property>
</Properties>
</file>