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26\Informe 67-A Trimestral 2026\"/>
    </mc:Choice>
  </mc:AlternateContent>
  <bookViews>
    <workbookView xWindow="0" yWindow="0" windowWidth="28800" windowHeight="11580"/>
  </bookViews>
  <sheets>
    <sheet name="Hoja1" sheetId="1" r:id="rId1"/>
    <sheet name="Hoja2" sheetId="2" r:id="rId2"/>
  </sheets>
  <definedNames>
    <definedName name="_xlnm.Print_Area" localSheetId="0">Hoja1!$A$1:$X$48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1" l="1"/>
  <c r="B36" i="1"/>
  <c r="D35" i="1"/>
  <c r="D34" i="1"/>
  <c r="D33" i="1"/>
  <c r="D32" i="1"/>
  <c r="D31" i="1"/>
  <c r="D30" i="1"/>
  <c r="D29" i="1"/>
  <c r="D28" i="1"/>
  <c r="D27" i="1"/>
  <c r="D26" i="1"/>
  <c r="D25" i="1"/>
  <c r="U24" i="1"/>
  <c r="T24" i="1"/>
  <c r="R24" i="1"/>
  <c r="P24" i="1"/>
  <c r="N24" i="1"/>
  <c r="M24" i="1"/>
  <c r="D24" i="1"/>
  <c r="O23" i="1"/>
  <c r="Q23" i="1" s="1"/>
  <c r="S23" i="1" s="1"/>
  <c r="D23" i="1"/>
  <c r="O22" i="1"/>
  <c r="Q22" i="1" s="1"/>
  <c r="S22" i="1" s="1"/>
  <c r="D22" i="1"/>
  <c r="O21" i="1"/>
  <c r="Q21" i="1" s="1"/>
  <c r="S21" i="1" s="1"/>
  <c r="D21" i="1"/>
  <c r="O20" i="1"/>
  <c r="Q20" i="1" s="1"/>
  <c r="S20" i="1" s="1"/>
  <c r="D20" i="1"/>
  <c r="O19" i="1"/>
  <c r="Q19" i="1" s="1"/>
  <c r="S19" i="1" s="1"/>
  <c r="J19" i="1"/>
  <c r="D19" i="1"/>
  <c r="O18" i="1"/>
  <c r="Q18" i="1" s="1"/>
  <c r="S18" i="1" s="1"/>
  <c r="J18" i="1"/>
  <c r="D18" i="1"/>
  <c r="O17" i="1"/>
  <c r="J17" i="1"/>
  <c r="D17" i="1"/>
  <c r="O16" i="1"/>
  <c r="Q16" i="1" s="1"/>
  <c r="S16" i="1" s="1"/>
  <c r="J16" i="1"/>
  <c r="D16" i="1"/>
  <c r="J15" i="1"/>
  <c r="D15" i="1"/>
  <c r="J14" i="1"/>
  <c r="D14" i="1"/>
  <c r="J13" i="1"/>
  <c r="D13" i="1"/>
  <c r="J12" i="1"/>
  <c r="D12" i="1"/>
  <c r="X11" i="1"/>
  <c r="S11" i="1"/>
  <c r="P11" i="1"/>
  <c r="O11" i="1"/>
  <c r="N11" i="1"/>
  <c r="M11" i="1"/>
  <c r="V10" i="1"/>
  <c r="U10" i="1"/>
  <c r="R10" i="1"/>
  <c r="W10" i="1" s="1"/>
  <c r="U9" i="1"/>
  <c r="V9" i="1" s="1"/>
  <c r="R9" i="1"/>
  <c r="W9" i="1" s="1"/>
  <c r="U4" i="1"/>
  <c r="U11" i="1" s="1"/>
  <c r="R4" i="1"/>
  <c r="W4" i="1" s="1"/>
  <c r="V5" i="1"/>
  <c r="U5" i="1"/>
  <c r="Q11" i="1"/>
  <c r="U7" i="1"/>
  <c r="V7" i="1" s="1"/>
  <c r="R7" i="1"/>
  <c r="W7" i="1" s="1"/>
  <c r="U8" i="1"/>
  <c r="V8" i="1" s="1"/>
  <c r="R8" i="1"/>
  <c r="W8" i="1" s="1"/>
  <c r="U6" i="1"/>
  <c r="V6" i="1" s="1"/>
  <c r="R6" i="1"/>
  <c r="I2" i="1"/>
  <c r="O24" i="1" l="1"/>
  <c r="V4" i="1"/>
  <c r="V11" i="1"/>
  <c r="R5" i="1"/>
  <c r="W5" i="1" s="1"/>
  <c r="D36" i="1"/>
  <c r="D39" i="1" s="1"/>
  <c r="Q17" i="1"/>
  <c r="W6" i="1"/>
  <c r="W11" i="1" l="1"/>
  <c r="R11" i="1"/>
  <c r="Q24" i="1"/>
  <c r="S17" i="1"/>
  <c r="S24" i="1" s="1"/>
</calcChain>
</file>

<file path=xl/sharedStrings.xml><?xml version="1.0" encoding="utf-8"?>
<sst xmlns="http://schemas.openxmlformats.org/spreadsheetml/2006/main" count="121" uniqueCount="115">
  <si>
    <t>Ministerio de Salud Pública</t>
  </si>
  <si>
    <t>HOSPITALIZACION</t>
  </si>
  <si>
    <t>SERVICIO REGIONAL DE SALUD METROPOLITANO</t>
  </si>
  <si>
    <t>SERVICIOS DE:</t>
  </si>
  <si>
    <t>No.Total de: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</si>
  <si>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</si>
  <si>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</si>
  <si>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</si>
  <si>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</si>
  <si>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</si>
  <si>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</si>
  <si>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</si>
  <si>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</si>
  <si>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 xml:space="preserve"> Gerencia de Red Distrito Nacional Este</t>
  </si>
  <si>
    <t>Ingresos</t>
  </si>
  <si>
    <t>Alta</t>
  </si>
  <si>
    <t>Total</t>
  </si>
  <si>
    <t>67-A</t>
  </si>
  <si>
    <t>Medicina general</t>
  </si>
  <si>
    <t>Pediatria</t>
  </si>
  <si>
    <t>TOTAL DE CENT.</t>
  </si>
  <si>
    <t>Obstetricia</t>
  </si>
  <si>
    <t xml:space="preserve">NOMBRE DEL ESTABLECIMIENTO </t>
  </si>
  <si>
    <t>HOSPITAL LOCAL EL ALMIRANTE</t>
  </si>
  <si>
    <t>Ginecologia</t>
  </si>
  <si>
    <t>INFORME TRIMESTRAL</t>
  </si>
  <si>
    <t>CODIGO</t>
  </si>
  <si>
    <t xml:space="preserve">BARRIO </t>
  </si>
  <si>
    <t>Cirugia general</t>
  </si>
  <si>
    <t xml:space="preserve">Urologia </t>
  </si>
  <si>
    <t>DATOS VARIOS</t>
  </si>
  <si>
    <t>Otras especialidades</t>
  </si>
  <si>
    <t>SERVICIO DE:</t>
  </si>
  <si>
    <t xml:space="preserve">Primera vez </t>
  </si>
  <si>
    <t>Subsecuentes</t>
  </si>
  <si>
    <t xml:space="preserve">NUMERO TOTAL DE </t>
  </si>
  <si>
    <t>Pacientes Externos</t>
  </si>
  <si>
    <t>Pacientes Internos</t>
  </si>
  <si>
    <t>TOTAL</t>
  </si>
  <si>
    <t>Medicina General</t>
  </si>
  <si>
    <t>Examenes de patologia</t>
  </si>
  <si>
    <t>Pediatría</t>
  </si>
  <si>
    <t>Radiografia</t>
  </si>
  <si>
    <t>MODULO DE SALUD PRODUCTIVA</t>
  </si>
  <si>
    <t>Sonografia</t>
  </si>
  <si>
    <t>Edad de la Madre</t>
  </si>
  <si>
    <t>Numero de Partos</t>
  </si>
  <si>
    <t xml:space="preserve">Partos </t>
  </si>
  <si>
    <t xml:space="preserve">              Nacimientos</t>
  </si>
  <si>
    <t>Abortos</t>
  </si>
  <si>
    <t>Bajo Peso al nacer</t>
  </si>
  <si>
    <t>Ginecología</t>
  </si>
  <si>
    <t>Electrocardiograma</t>
  </si>
  <si>
    <t>Via Vaginal</t>
  </si>
  <si>
    <t>Via Cesarea</t>
  </si>
  <si>
    <t>Gemelares</t>
  </si>
  <si>
    <t>Vivos</t>
  </si>
  <si>
    <t>Muertos</t>
  </si>
  <si>
    <t>Medicina Interna</t>
  </si>
  <si>
    <t>Cirugia Mayor</t>
  </si>
  <si>
    <t>Menores de 15 años</t>
  </si>
  <si>
    <t>Cardiología</t>
  </si>
  <si>
    <t>Prueba de laboratorio</t>
  </si>
  <si>
    <t>15-19</t>
  </si>
  <si>
    <t>Anestesiologia</t>
  </si>
  <si>
    <t>Cirugia Menor</t>
  </si>
  <si>
    <t>20-24</t>
  </si>
  <si>
    <t>Gastroenteorología</t>
  </si>
  <si>
    <t>Otros datos</t>
  </si>
  <si>
    <t>25-29</t>
  </si>
  <si>
    <t>Dermatología</t>
  </si>
  <si>
    <t>30-34</t>
  </si>
  <si>
    <t>Diabetologia</t>
  </si>
  <si>
    <t>No. De muertes por accidentes de trancito</t>
  </si>
  <si>
    <t>35-39</t>
  </si>
  <si>
    <t>Neumología</t>
  </si>
  <si>
    <t>No. De muertes maternas</t>
  </si>
  <si>
    <t>40-44</t>
  </si>
  <si>
    <t>Psicologia</t>
  </si>
  <si>
    <t>No. De muertes niños menores de 1 año</t>
  </si>
  <si>
    <t>45 y mas</t>
  </si>
  <si>
    <t>Neurología</t>
  </si>
  <si>
    <t>No. De Defunciones</t>
  </si>
  <si>
    <t>Nutricion</t>
  </si>
  <si>
    <t>Psiquiatria</t>
  </si>
  <si>
    <t>Medicina Familiar</t>
  </si>
  <si>
    <t>ATENCION DE SALUD PACIENTES EXTRANJEROS</t>
  </si>
  <si>
    <t>Cirugía General</t>
  </si>
  <si>
    <t>NUMERO TOTAL DE:</t>
  </si>
  <si>
    <t>No.</t>
  </si>
  <si>
    <t>Odontologia</t>
  </si>
  <si>
    <t>Consultas</t>
  </si>
  <si>
    <t>Urologia</t>
  </si>
  <si>
    <t>Internamientos</t>
  </si>
  <si>
    <r>
      <rPr>
        <b/>
        <sz val="8"/>
        <color theme="1"/>
        <rFont val="Cambria"/>
        <family val="1"/>
        <scheme val="major"/>
      </rPr>
      <t xml:space="preserve">Reportado Por: </t>
    </r>
    <r>
      <rPr>
        <sz val="8"/>
        <color theme="1"/>
        <rFont val="Cambria"/>
        <family val="1"/>
        <scheme val="major"/>
      </rPr>
      <t>Licda. Yocasta Carrasco</t>
    </r>
  </si>
  <si>
    <r>
      <rPr>
        <b/>
        <sz val="8"/>
        <color theme="1"/>
        <rFont val="Cambria"/>
        <family val="1"/>
        <scheme val="major"/>
      </rPr>
      <t>Autorizado por:</t>
    </r>
    <r>
      <rPr>
        <sz val="8"/>
        <color theme="1"/>
        <rFont val="Cambria"/>
        <family val="1"/>
        <scheme val="major"/>
      </rPr>
      <t xml:space="preserve"> Dra. Nur del Anan Yapur</t>
    </r>
  </si>
  <si>
    <t>Maxilo Facial</t>
  </si>
  <si>
    <t>Emergencias</t>
  </si>
  <si>
    <r>
      <rPr>
        <sz val="8"/>
        <color theme="1"/>
        <rFont val="Cambria"/>
        <family val="1"/>
        <scheme val="major"/>
      </rPr>
      <t xml:space="preserve">                        </t>
    </r>
    <r>
      <rPr>
        <b/>
        <sz val="8"/>
        <color theme="1"/>
        <rFont val="Cambria"/>
        <family val="1"/>
        <scheme val="major"/>
      </rPr>
      <t xml:space="preserve">Division de Estadisticas </t>
    </r>
  </si>
  <si>
    <r>
      <rPr>
        <sz val="8"/>
        <color theme="1"/>
        <rFont val="Cambria"/>
        <family val="1"/>
        <scheme val="major"/>
      </rPr>
      <t xml:space="preserve">                  </t>
    </r>
    <r>
      <rPr>
        <b/>
        <sz val="8"/>
        <color theme="1"/>
        <rFont val="Cambria"/>
        <family val="1"/>
        <scheme val="major"/>
      </rPr>
      <t xml:space="preserve"> Directora General</t>
    </r>
  </si>
  <si>
    <t xml:space="preserve">Conserjeria </t>
  </si>
  <si>
    <t>Partos</t>
  </si>
  <si>
    <t>Cirugía Pediatríca</t>
  </si>
  <si>
    <t>Analisis clinico</t>
  </si>
  <si>
    <t>Planificacion Familiar</t>
  </si>
  <si>
    <t>Transfusiones</t>
  </si>
  <si>
    <t>Otras Consultas</t>
  </si>
  <si>
    <t>Cesareas</t>
  </si>
  <si>
    <t>Total de CONS:</t>
  </si>
  <si>
    <t>Dosis de vacunas aplicadas</t>
  </si>
  <si>
    <t>Controles embarazos</t>
  </si>
  <si>
    <t>EMERGENCIA</t>
  </si>
  <si>
    <t>Fallecidos</t>
  </si>
  <si>
    <t>TOTAL DE CONSULTAS + EMERGENCIA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</si>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</sst>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2">
    <font>
      <sz val="11"/>
      <color theme="1"/>
      <name val="Calibri"/>
      <charset val="134"/>
      <scheme val="minor"/>
    </font>
    <font>
      <b/>
      <sz val="20"/>
      <color rgb="FF1B6501"/>
      <name val="Calibri"/>
      <family val="2"/>
      <scheme val="minor"/>
    </font>
    <font>
      <b/>
      <sz val="12"/>
      <color rgb="FF0000A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Arial Black"/>
      <family val="2"/>
    </font>
    <font>
      <b/>
      <sz val="11"/>
      <color rgb="FFFF0000"/>
      <name val="Calibri"/>
      <family val="2"/>
      <scheme val="minor"/>
    </font>
    <font>
      <sz val="11"/>
      <color rgb="FF0066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i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11"/>
      <color rgb="FF0000A8"/>
      <name val="Calibri"/>
      <family val="2"/>
      <scheme val="minor"/>
    </font>
    <font>
      <sz val="8"/>
      <color theme="1"/>
      <name val="Arial"/>
      <family val="2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9" fontId="21" fillId="0" borderId="0" applyFont="0" applyFill="0" applyBorder="0" applyAlignment="0" applyProtection="0"/>
    <xf numFmtId="0" fontId="21" fillId="0" borderId="0"/>
  </cellStyleXfs>
  <cellXfs count="237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/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0" xfId="0" applyFont="1" applyFill="1"/>
    <xf numFmtId="0" fontId="7" fillId="0" borderId="0" xfId="0" applyFont="1" applyFill="1" applyAlignment="1"/>
    <xf numFmtId="0" fontId="8" fillId="0" borderId="0" xfId="0" applyFont="1" applyFill="1" applyAlignment="1">
      <alignment horizontal="left"/>
    </xf>
    <xf numFmtId="0" fontId="9" fillId="0" borderId="0" xfId="0" applyFont="1" applyFill="1" applyAlignment="1">
      <alignment vertical="center"/>
    </xf>
    <xf numFmtId="0" fontId="8" fillId="0" borderId="0" xfId="0" applyFont="1" applyFill="1"/>
    <xf numFmtId="0" fontId="8" fillId="0" borderId="0" xfId="0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 wrapText="1"/>
    </xf>
    <xf numFmtId="0" fontId="13" fillId="2" borderId="12" xfId="0" applyFont="1" applyFill="1" applyBorder="1"/>
    <xf numFmtId="3" fontId="8" fillId="2" borderId="13" xfId="0" applyNumberFormat="1" applyFont="1" applyFill="1" applyBorder="1" applyAlignment="1">
      <alignment horizontal="center" vertical="center"/>
    </xf>
    <xf numFmtId="3" fontId="8" fillId="3" borderId="13" xfId="0" applyNumberFormat="1" applyFont="1" applyFill="1" applyBorder="1" applyAlignment="1" applyProtection="1">
      <alignment horizontal="center"/>
      <protection locked="0"/>
    </xf>
    <xf numFmtId="0" fontId="13" fillId="2" borderId="16" xfId="0" applyFont="1" applyFill="1" applyBorder="1"/>
    <xf numFmtId="3" fontId="8" fillId="3" borderId="17" xfId="0" applyNumberFormat="1" applyFont="1" applyFill="1" applyBorder="1" applyAlignment="1" applyProtection="1">
      <alignment horizontal="center" vertical="center"/>
      <protection locked="0"/>
    </xf>
    <xf numFmtId="3" fontId="8" fillId="3" borderId="18" xfId="0" applyNumberFormat="1" applyFont="1" applyFill="1" applyBorder="1" applyAlignment="1" applyProtection="1">
      <alignment horizontal="center" vertical="center"/>
      <protection locked="0"/>
    </xf>
    <xf numFmtId="3" fontId="8" fillId="3" borderId="17" xfId="0" applyNumberFormat="1" applyFont="1" applyFill="1" applyBorder="1" applyAlignment="1" applyProtection="1">
      <alignment horizontal="center"/>
      <protection locked="0"/>
    </xf>
    <xf numFmtId="3" fontId="15" fillId="3" borderId="17" xfId="0" applyNumberFormat="1" applyFont="1" applyFill="1" applyBorder="1" applyAlignment="1" applyProtection="1">
      <alignment horizontal="center" vertical="center"/>
      <protection locked="0"/>
    </xf>
    <xf numFmtId="3" fontId="15" fillId="3" borderId="18" xfId="0" applyNumberFormat="1" applyFont="1" applyFill="1" applyBorder="1" applyAlignment="1" applyProtection="1">
      <alignment horizontal="center" vertical="center"/>
      <protection locked="0"/>
    </xf>
    <xf numFmtId="3" fontId="15" fillId="3" borderId="17" xfId="0" applyNumberFormat="1" applyFont="1" applyFill="1" applyBorder="1" applyAlignment="1" applyProtection="1">
      <alignment horizontal="center"/>
      <protection locked="0"/>
    </xf>
    <xf numFmtId="3" fontId="8" fillId="0" borderId="17" xfId="0" applyNumberFormat="1" applyFont="1" applyFill="1" applyBorder="1" applyAlignment="1" applyProtection="1">
      <alignment horizontal="center" vertical="center"/>
      <protection locked="0"/>
    </xf>
    <xf numFmtId="3" fontId="8" fillId="0" borderId="18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Protection="1">
      <protection locked="0"/>
    </xf>
    <xf numFmtId="3" fontId="8" fillId="0" borderId="17" xfId="0" applyNumberFormat="1" applyFont="1" applyFill="1" applyBorder="1" applyAlignment="1" applyProtection="1">
      <alignment horizontal="center"/>
      <protection locked="0"/>
    </xf>
    <xf numFmtId="3" fontId="15" fillId="3" borderId="22" xfId="0" applyNumberFormat="1" applyFont="1" applyFill="1" applyBorder="1" applyAlignment="1" applyProtection="1">
      <alignment horizontal="center"/>
      <protection locked="0"/>
    </xf>
    <xf numFmtId="3" fontId="8" fillId="0" borderId="0" xfId="0" applyNumberFormat="1" applyFont="1" applyFill="1" applyBorder="1" applyAlignment="1" applyProtection="1">
      <alignment horizontal="center"/>
      <protection locked="0"/>
    </xf>
    <xf numFmtId="3" fontId="8" fillId="3" borderId="0" xfId="0" applyNumberFormat="1" applyFont="1" applyFill="1" applyBorder="1" applyAlignment="1" applyProtection="1">
      <alignment horizontal="center"/>
      <protection locked="0"/>
    </xf>
    <xf numFmtId="0" fontId="13" fillId="2" borderId="1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center"/>
    </xf>
    <xf numFmtId="0" fontId="13" fillId="2" borderId="21" xfId="0" applyFont="1" applyFill="1" applyBorder="1"/>
    <xf numFmtId="3" fontId="8" fillId="0" borderId="22" xfId="0" applyNumberFormat="1" applyFont="1" applyFill="1" applyBorder="1" applyAlignment="1" applyProtection="1">
      <alignment horizontal="center" vertical="center"/>
      <protection locked="0"/>
    </xf>
    <xf numFmtId="0" fontId="13" fillId="2" borderId="7" xfId="0" applyFont="1" applyFill="1" applyBorder="1"/>
    <xf numFmtId="3" fontId="13" fillId="2" borderId="7" xfId="0" applyNumberFormat="1" applyFont="1" applyFill="1" applyBorder="1" applyAlignment="1" applyProtection="1">
      <alignment horizontal="center" vertical="center"/>
      <protection locked="0"/>
    </xf>
    <xf numFmtId="3" fontId="13" fillId="2" borderId="7" xfId="0" applyNumberFormat="1" applyFont="1" applyFill="1" applyBorder="1" applyAlignment="1">
      <alignment horizontal="center" vertical="center"/>
    </xf>
    <xf numFmtId="0" fontId="13" fillId="3" borderId="6" xfId="0" applyFont="1" applyFill="1" applyBorder="1"/>
    <xf numFmtId="3" fontId="8" fillId="3" borderId="25" xfId="0" applyNumberFormat="1" applyFont="1" applyFill="1" applyBorder="1" applyAlignment="1" applyProtection="1">
      <alignment horizontal="center" vertical="center"/>
      <protection locked="0"/>
    </xf>
    <xf numFmtId="3" fontId="13" fillId="3" borderId="0" xfId="0" applyNumberFormat="1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/>
    </xf>
    <xf numFmtId="0" fontId="13" fillId="3" borderId="0" xfId="0" applyFont="1" applyFill="1" applyBorder="1"/>
    <xf numFmtId="3" fontId="8" fillId="3" borderId="0" xfId="0" applyNumberFormat="1" applyFont="1" applyFill="1" applyBorder="1" applyAlignment="1" applyProtection="1">
      <alignment horizontal="center" vertical="center"/>
      <protection locked="0"/>
    </xf>
    <xf numFmtId="3" fontId="15" fillId="3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17" fillId="0" borderId="0" xfId="0" applyFont="1" applyFill="1" applyAlignment="1">
      <alignment horizontal="center"/>
    </xf>
    <xf numFmtId="0" fontId="14" fillId="2" borderId="32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/>
    </xf>
    <xf numFmtId="0" fontId="13" fillId="2" borderId="32" xfId="0" applyNumberFormat="1" applyFont="1" applyFill="1" applyBorder="1" applyAlignment="1">
      <alignment horizontal="center" vertical="center"/>
    </xf>
    <xf numFmtId="0" fontId="8" fillId="2" borderId="12" xfId="0" applyFont="1" applyFill="1" applyBorder="1"/>
    <xf numFmtId="3" fontId="8" fillId="0" borderId="14" xfId="0" applyNumberFormat="1" applyFont="1" applyFill="1" applyBorder="1" applyAlignment="1" applyProtection="1">
      <alignment horizontal="center"/>
      <protection locked="0"/>
    </xf>
    <xf numFmtId="3" fontId="8" fillId="0" borderId="35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Alignment="1" applyProtection="1">
      <alignment horizontal="right"/>
      <protection locked="0"/>
    </xf>
    <xf numFmtId="0" fontId="8" fillId="2" borderId="16" xfId="0" applyFont="1" applyFill="1" applyBorder="1"/>
    <xf numFmtId="3" fontId="8" fillId="3" borderId="20" xfId="0" applyNumberFormat="1" applyFont="1" applyFill="1" applyBorder="1" applyAlignment="1" applyProtection="1">
      <alignment horizontal="center"/>
      <protection locked="0"/>
    </xf>
    <xf numFmtId="3" fontId="8" fillId="3" borderId="36" xfId="0" applyNumberFormat="1" applyFont="1" applyFill="1" applyBorder="1" applyAlignment="1" applyProtection="1">
      <alignment horizontal="center"/>
      <protection locked="0"/>
    </xf>
    <xf numFmtId="3" fontId="8" fillId="0" borderId="18" xfId="0" applyNumberFormat="1" applyFont="1" applyFill="1" applyBorder="1" applyAlignment="1" applyProtection="1">
      <alignment horizontal="center"/>
      <protection locked="0"/>
    </xf>
    <xf numFmtId="3" fontId="8" fillId="0" borderId="37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Fill="1" applyBorder="1"/>
    <xf numFmtId="0" fontId="0" fillId="0" borderId="0" xfId="0" applyFill="1" applyAlignment="1">
      <alignment vertical="center"/>
    </xf>
    <xf numFmtId="0" fontId="12" fillId="0" borderId="0" xfId="0" applyFont="1" applyFill="1" applyBorder="1" applyProtection="1">
      <protection locked="0"/>
    </xf>
    <xf numFmtId="0" fontId="18" fillId="0" borderId="0" xfId="0" applyFont="1" applyFill="1"/>
    <xf numFmtId="0" fontId="8" fillId="2" borderId="23" xfId="0" applyFont="1" applyFill="1" applyBorder="1"/>
    <xf numFmtId="3" fontId="8" fillId="3" borderId="38" xfId="0" applyNumberFormat="1" applyFont="1" applyFill="1" applyBorder="1" applyAlignment="1" applyProtection="1">
      <alignment horizontal="center"/>
      <protection locked="0"/>
    </xf>
    <xf numFmtId="3" fontId="8" fillId="3" borderId="39" xfId="0" applyNumberFormat="1" applyFont="1" applyFill="1" applyBorder="1" applyAlignment="1" applyProtection="1">
      <alignment horizontal="center"/>
      <protection locked="0"/>
    </xf>
    <xf numFmtId="3" fontId="8" fillId="0" borderId="40" xfId="0" applyNumberFormat="1" applyFont="1" applyFill="1" applyBorder="1" applyAlignment="1" applyProtection="1">
      <alignment horizontal="center"/>
      <protection locked="0"/>
    </xf>
    <xf numFmtId="3" fontId="8" fillId="0" borderId="32" xfId="0" applyNumberFormat="1" applyFont="1" applyFill="1" applyBorder="1" applyAlignment="1" applyProtection="1">
      <alignment horizontal="center"/>
      <protection locked="0"/>
    </xf>
    <xf numFmtId="0" fontId="14" fillId="2" borderId="4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/>
    </xf>
    <xf numFmtId="3" fontId="8" fillId="2" borderId="11" xfId="0" applyNumberFormat="1" applyFont="1" applyFill="1" applyBorder="1" applyAlignment="1">
      <alignment horizontal="center"/>
    </xf>
    <xf numFmtId="3" fontId="13" fillId="2" borderId="42" xfId="0" applyNumberFormat="1" applyFont="1" applyFill="1" applyBorder="1" applyAlignment="1" applyProtection="1">
      <alignment horizontal="center"/>
      <protection locked="0"/>
    </xf>
    <xf numFmtId="0" fontId="8" fillId="3" borderId="0" xfId="0" applyFont="1" applyFill="1" applyBorder="1"/>
    <xf numFmtId="3" fontId="13" fillId="2" borderId="43" xfId="0" applyNumberFormat="1" applyFont="1" applyFill="1" applyBorder="1" applyAlignment="1" applyProtection="1">
      <alignment horizontal="center"/>
      <protection locked="0"/>
    </xf>
    <xf numFmtId="0" fontId="13" fillId="2" borderId="2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wrapText="1"/>
    </xf>
    <xf numFmtId="0" fontId="13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wrapText="1"/>
    </xf>
    <xf numFmtId="0" fontId="8" fillId="0" borderId="12" xfId="0" applyFont="1" applyFill="1" applyBorder="1"/>
    <xf numFmtId="0" fontId="8" fillId="3" borderId="13" xfId="0" applyFont="1" applyFill="1" applyBorder="1" applyAlignment="1" applyProtection="1">
      <alignment horizontal="center" vertical="center"/>
      <protection locked="0"/>
    </xf>
    <xf numFmtId="0" fontId="13" fillId="0" borderId="15" xfId="0" applyFont="1" applyFill="1" applyBorder="1" applyAlignment="1" applyProtection="1">
      <alignment horizontal="center"/>
      <protection locked="0"/>
    </xf>
    <xf numFmtId="0" fontId="8" fillId="3" borderId="13" xfId="0" applyFont="1" applyFill="1" applyBorder="1" applyAlignment="1" applyProtection="1">
      <alignment horizontal="center"/>
      <protection locked="0"/>
    </xf>
    <xf numFmtId="0" fontId="8" fillId="0" borderId="16" xfId="0" applyFont="1" applyFill="1" applyBorder="1"/>
    <xf numFmtId="0" fontId="8" fillId="3" borderId="17" xfId="0" applyFont="1" applyFill="1" applyBorder="1" applyAlignment="1" applyProtection="1">
      <alignment horizontal="center" vertical="center"/>
      <protection locked="0"/>
    </xf>
    <xf numFmtId="0" fontId="13" fillId="0" borderId="19" xfId="0" applyFont="1" applyFill="1" applyBorder="1" applyAlignment="1" applyProtection="1">
      <alignment horizontal="center"/>
      <protection locked="0"/>
    </xf>
    <xf numFmtId="0" fontId="8" fillId="3" borderId="17" xfId="0" applyFont="1" applyFill="1" applyBorder="1" applyAlignment="1" applyProtection="1">
      <alignment horizontal="center"/>
      <protection locked="0"/>
    </xf>
    <xf numFmtId="3" fontId="13" fillId="2" borderId="45" xfId="0" applyNumberFormat="1" applyFont="1" applyFill="1" applyBorder="1" applyAlignment="1" applyProtection="1">
      <alignment horizontal="center"/>
      <protection locked="0"/>
    </xf>
    <xf numFmtId="3" fontId="13" fillId="2" borderId="13" xfId="0" applyNumberFormat="1" applyFont="1" applyFill="1" applyBorder="1" applyAlignment="1" applyProtection="1">
      <alignment horizontal="center"/>
      <protection locked="0"/>
    </xf>
    <xf numFmtId="3" fontId="13" fillId="2" borderId="17" xfId="0" applyNumberFormat="1" applyFont="1" applyFill="1" applyBorder="1" applyAlignment="1" applyProtection="1">
      <alignment horizontal="center"/>
      <protection locked="0"/>
    </xf>
    <xf numFmtId="0" fontId="8" fillId="0" borderId="23" xfId="0" applyFont="1" applyFill="1" applyBorder="1"/>
    <xf numFmtId="0" fontId="8" fillId="3" borderId="22" xfId="0" applyFont="1" applyFill="1" applyBorder="1" applyAlignment="1" applyProtection="1">
      <alignment horizontal="center" vertical="center"/>
      <protection locked="0"/>
    </xf>
    <xf numFmtId="0" fontId="13" fillId="0" borderId="24" xfId="0" applyFont="1" applyFill="1" applyBorder="1" applyAlignment="1" applyProtection="1">
      <alignment horizontal="center"/>
      <protection locked="0"/>
    </xf>
    <xf numFmtId="0" fontId="8" fillId="3" borderId="22" xfId="0" applyFont="1" applyFill="1" applyBorder="1" applyAlignment="1" applyProtection="1">
      <alignment horizontal="center"/>
      <protection locked="0"/>
    </xf>
    <xf numFmtId="3" fontId="13" fillId="2" borderId="22" xfId="0" applyNumberFormat="1" applyFont="1" applyFill="1" applyBorder="1" applyAlignment="1" applyProtection="1">
      <alignment horizontal="center"/>
      <protection locked="0"/>
    </xf>
    <xf numFmtId="0" fontId="8" fillId="2" borderId="7" xfId="0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/>
    </xf>
    <xf numFmtId="0" fontId="8" fillId="0" borderId="0" xfId="0" applyFont="1" applyFill="1" applyBorder="1" applyAlignment="1"/>
    <xf numFmtId="3" fontId="15" fillId="3" borderId="13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right"/>
    </xf>
    <xf numFmtId="3" fontId="15" fillId="3" borderId="22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/>
    <xf numFmtId="3" fontId="15" fillId="0" borderId="35" xfId="0" applyNumberFormat="1" applyFont="1" applyFill="1" applyBorder="1" applyAlignment="1">
      <alignment horizontal="center"/>
    </xf>
    <xf numFmtId="3" fontId="13" fillId="2" borderId="35" xfId="0" applyNumberFormat="1" applyFont="1" applyFill="1" applyBorder="1" applyAlignment="1">
      <alignment horizontal="center"/>
    </xf>
    <xf numFmtId="3" fontId="19" fillId="0" borderId="35" xfId="0" applyNumberFormat="1" applyFont="1" applyFill="1" applyBorder="1" applyAlignment="1" applyProtection="1">
      <alignment horizontal="center"/>
    </xf>
    <xf numFmtId="3" fontId="8" fillId="0" borderId="35" xfId="0" applyNumberFormat="1" applyFont="1" applyFill="1" applyBorder="1" applyAlignment="1" applyProtection="1">
      <alignment horizontal="center"/>
    </xf>
    <xf numFmtId="3" fontId="13" fillId="0" borderId="34" xfId="0" applyNumberFormat="1" applyFont="1" applyFill="1" applyBorder="1" applyAlignment="1">
      <alignment horizontal="center" vertical="center"/>
    </xf>
    <xf numFmtId="3" fontId="15" fillId="0" borderId="49" xfId="0" applyNumberFormat="1" applyFont="1" applyFill="1" applyBorder="1" applyAlignment="1">
      <alignment horizontal="center"/>
    </xf>
    <xf numFmtId="3" fontId="13" fillId="2" borderId="37" xfId="0" applyNumberFormat="1" applyFont="1" applyFill="1" applyBorder="1" applyAlignment="1">
      <alignment horizontal="center"/>
    </xf>
    <xf numFmtId="3" fontId="19" fillId="0" borderId="49" xfId="0" applyNumberFormat="1" applyFont="1" applyFill="1" applyBorder="1" applyAlignment="1" applyProtection="1">
      <alignment horizontal="center"/>
    </xf>
    <xf numFmtId="3" fontId="8" fillId="0" borderId="37" xfId="0" applyNumberFormat="1" applyFont="1" applyFill="1" applyBorder="1" applyAlignment="1" applyProtection="1">
      <alignment horizontal="center"/>
    </xf>
    <xf numFmtId="3" fontId="13" fillId="0" borderId="36" xfId="0" applyNumberFormat="1" applyFont="1" applyFill="1" applyBorder="1" applyAlignment="1">
      <alignment horizontal="center" vertical="center"/>
    </xf>
    <xf numFmtId="3" fontId="15" fillId="0" borderId="47" xfId="0" applyNumberFormat="1" applyFont="1" applyFill="1" applyBorder="1" applyAlignment="1">
      <alignment horizontal="center"/>
    </xf>
    <xf numFmtId="3" fontId="13" fillId="2" borderId="32" xfId="0" applyNumberFormat="1" applyFont="1" applyFill="1" applyBorder="1" applyAlignment="1">
      <alignment horizontal="center"/>
    </xf>
    <xf numFmtId="3" fontId="19" fillId="0" borderId="47" xfId="0" applyNumberFormat="1" applyFont="1" applyFill="1" applyBorder="1" applyAlignment="1" applyProtection="1">
      <alignment horizontal="center"/>
    </xf>
    <xf numFmtId="3" fontId="8" fillId="0" borderId="32" xfId="0" applyNumberFormat="1" applyFont="1" applyFill="1" applyBorder="1" applyAlignment="1" applyProtection="1">
      <alignment horizontal="center"/>
    </xf>
    <xf numFmtId="3" fontId="13" fillId="0" borderId="39" xfId="0" applyNumberFormat="1" applyFont="1" applyFill="1" applyBorder="1" applyAlignment="1">
      <alignment horizontal="center" vertical="center"/>
    </xf>
    <xf numFmtId="3" fontId="19" fillId="4" borderId="11" xfId="0" applyNumberFormat="1" applyFont="1" applyFill="1" applyBorder="1" applyAlignment="1" applyProtection="1">
      <alignment horizontal="center"/>
    </xf>
    <xf numFmtId="3" fontId="8" fillId="4" borderId="11" xfId="0" applyNumberFormat="1" applyFont="1" applyFill="1" applyBorder="1" applyAlignment="1" applyProtection="1">
      <alignment horizontal="center"/>
    </xf>
    <xf numFmtId="3" fontId="13" fillId="2" borderId="41" xfId="0" applyNumberFormat="1" applyFont="1" applyFill="1" applyBorder="1" applyAlignment="1">
      <alignment horizontal="center" vertical="center"/>
    </xf>
    <xf numFmtId="3" fontId="15" fillId="3" borderId="0" xfId="0" applyNumberFormat="1" applyFont="1" applyFill="1" applyBorder="1" applyAlignment="1">
      <alignment horizontal="center"/>
    </xf>
    <xf numFmtId="3" fontId="13" fillId="3" borderId="0" xfId="0" applyNumberFormat="1" applyFont="1" applyFill="1" applyBorder="1" applyAlignment="1">
      <alignment horizontal="center"/>
    </xf>
    <xf numFmtId="3" fontId="19" fillId="3" borderId="0" xfId="0" applyNumberFormat="1" applyFont="1" applyFill="1" applyBorder="1" applyAlignment="1" applyProtection="1">
      <alignment horizontal="center"/>
    </xf>
    <xf numFmtId="3" fontId="8" fillId="3" borderId="0" xfId="0" applyNumberFormat="1" applyFont="1" applyFill="1" applyBorder="1" applyAlignment="1" applyProtection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2" borderId="50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 applyProtection="1">
      <alignment horizontal="center"/>
      <protection locked="0"/>
    </xf>
    <xf numFmtId="0" fontId="8" fillId="3" borderId="15" xfId="0" applyFont="1" applyFill="1" applyBorder="1" applyAlignment="1" applyProtection="1">
      <alignment horizontal="center"/>
      <protection locked="0"/>
    </xf>
    <xf numFmtId="0" fontId="8" fillId="3" borderId="42" xfId="0" applyFont="1" applyFill="1" applyBorder="1" applyAlignment="1" applyProtection="1">
      <alignment horizontal="center"/>
      <protection locked="0"/>
    </xf>
    <xf numFmtId="0" fontId="8" fillId="3" borderId="19" xfId="0" applyFont="1" applyFill="1" applyBorder="1" applyAlignment="1" applyProtection="1">
      <alignment horizontal="center"/>
      <protection locked="0"/>
    </xf>
    <xf numFmtId="0" fontId="8" fillId="3" borderId="43" xfId="0" applyFont="1" applyFill="1" applyBorder="1" applyAlignment="1" applyProtection="1">
      <alignment horizontal="center"/>
      <protection locked="0"/>
    </xf>
    <xf numFmtId="0" fontId="0" fillId="3" borderId="0" xfId="0" applyFill="1" applyBorder="1"/>
    <xf numFmtId="0" fontId="8" fillId="0" borderId="24" xfId="0" applyFont="1" applyFill="1" applyBorder="1" applyAlignment="1" applyProtection="1">
      <alignment horizontal="center"/>
      <protection locked="0"/>
    </xf>
    <xf numFmtId="0" fontId="8" fillId="3" borderId="24" xfId="0" applyFont="1" applyFill="1" applyBorder="1" applyAlignment="1" applyProtection="1">
      <alignment horizontal="center"/>
      <protection locked="0"/>
    </xf>
    <xf numFmtId="0" fontId="8" fillId="3" borderId="51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20" fillId="0" borderId="0" xfId="0" applyFont="1" applyFill="1" applyBorder="1" applyAlignment="1" applyProtection="1">
      <protection locked="0"/>
    </xf>
    <xf numFmtId="4" fontId="8" fillId="0" borderId="0" xfId="0" applyNumberFormat="1" applyFont="1" applyFill="1" applyBorder="1" applyAlignment="1"/>
    <xf numFmtId="0" fontId="18" fillId="0" borderId="0" xfId="0" applyFont="1" applyFill="1" applyBorder="1"/>
    <xf numFmtId="164" fontId="0" fillId="0" borderId="0" xfId="0" applyNumberFormat="1" applyFill="1" applyBorder="1"/>
    <xf numFmtId="0" fontId="13" fillId="0" borderId="16" xfId="0" applyFont="1" applyFill="1" applyBorder="1" applyAlignment="1">
      <alignment horizontal="left"/>
    </xf>
    <xf numFmtId="3" fontId="8" fillId="3" borderId="13" xfId="0" applyNumberFormat="1" applyFont="1" applyFill="1" applyBorder="1" applyAlignment="1" applyProtection="1">
      <alignment horizontal="center" vertical="center"/>
      <protection locked="0"/>
    </xf>
    <xf numFmtId="3" fontId="8" fillId="3" borderId="14" xfId="0" applyNumberFormat="1" applyFont="1" applyFill="1" applyBorder="1" applyAlignment="1" applyProtection="1">
      <alignment horizontal="center" vertical="center"/>
      <protection locked="0"/>
    </xf>
    <xf numFmtId="0" fontId="13" fillId="0" borderId="19" xfId="0" applyFont="1" applyFill="1" applyBorder="1" applyAlignment="1">
      <alignment horizontal="left" vertical="center"/>
    </xf>
    <xf numFmtId="3" fontId="8" fillId="3" borderId="33" xfId="0" applyNumberFormat="1" applyFont="1" applyFill="1" applyBorder="1" applyAlignment="1" applyProtection="1">
      <alignment horizontal="center"/>
      <protection locked="0"/>
    </xf>
    <xf numFmtId="3" fontId="8" fillId="0" borderId="20" xfId="0" applyNumberFormat="1" applyFont="1" applyFill="1" applyBorder="1" applyAlignment="1" applyProtection="1">
      <alignment horizontal="center"/>
      <protection locked="0"/>
    </xf>
    <xf numFmtId="3" fontId="8" fillId="3" borderId="34" xfId="0" applyNumberFormat="1" applyFont="1" applyFill="1" applyBorder="1" applyAlignment="1" applyProtection="1">
      <alignment horizontal="center"/>
      <protection locked="0"/>
    </xf>
    <xf numFmtId="3" fontId="8" fillId="0" borderId="36" xfId="0" applyNumberFormat="1" applyFont="1" applyFill="1" applyBorder="1" applyAlignment="1" applyProtection="1">
      <alignment horizontal="center"/>
      <protection locked="0"/>
    </xf>
    <xf numFmtId="0" fontId="13" fillId="0" borderId="16" xfId="0" applyFont="1" applyFill="1" applyBorder="1" applyAlignment="1">
      <alignment horizontal="left"/>
    </xf>
    <xf numFmtId="0" fontId="13" fillId="0" borderId="43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13" fillId="2" borderId="30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9" fontId="13" fillId="2" borderId="46" xfId="1" applyFont="1" applyFill="1" applyBorder="1" applyAlignment="1">
      <alignment horizontal="center" vertical="center"/>
    </xf>
    <xf numFmtId="9" fontId="13" fillId="2" borderId="47" xfId="1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13" fillId="2" borderId="48" xfId="0" applyFont="1" applyFill="1" applyBorder="1" applyAlignment="1">
      <alignment horizontal="center" vertical="center" wrapText="1"/>
    </xf>
    <xf numFmtId="0" fontId="3" fillId="0" borderId="0" xfId="0" applyFont="1" applyFill="1" applyAlignment="1" applyProtection="1">
      <alignment horizontal="center"/>
      <protection locked="0"/>
    </xf>
    <xf numFmtId="1" fontId="5" fillId="0" borderId="6" xfId="0" applyNumberFormat="1" applyFont="1" applyFill="1" applyBorder="1" applyAlignment="1" applyProtection="1">
      <alignment horizontal="center"/>
      <protection locked="0"/>
    </xf>
    <xf numFmtId="1" fontId="5" fillId="0" borderId="28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Alignment="1">
      <alignment horizontal="right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11" fillId="0" borderId="4" xfId="0" applyFont="1" applyFill="1" applyBorder="1" applyAlignment="1" applyProtection="1">
      <alignment horizontal="center"/>
      <protection locked="0"/>
    </xf>
    <xf numFmtId="0" fontId="12" fillId="0" borderId="4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/>
    </xf>
    <xf numFmtId="0" fontId="13" fillId="0" borderId="42" xfId="0" applyFont="1" applyFill="1" applyBorder="1" applyAlignment="1">
      <alignment horizontal="left"/>
    </xf>
    <xf numFmtId="0" fontId="13" fillId="2" borderId="6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/>
    </xf>
    <xf numFmtId="0" fontId="13" fillId="0" borderId="19" xfId="0" applyFont="1" applyFill="1" applyBorder="1" applyAlignment="1">
      <alignment horizontal="center"/>
    </xf>
    <xf numFmtId="0" fontId="20" fillId="0" borderId="0" xfId="0" applyFont="1" applyFill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horizontal="left"/>
    </xf>
    <xf numFmtId="0" fontId="9" fillId="0" borderId="15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right"/>
    </xf>
    <xf numFmtId="0" fontId="8" fillId="0" borderId="12" xfId="0" applyFont="1" applyFill="1" applyBorder="1" applyAlignment="1">
      <alignment horizontal="left"/>
    </xf>
    <xf numFmtId="0" fontId="8" fillId="0" borderId="15" xfId="0" applyFont="1" applyFill="1" applyBorder="1" applyAlignment="1">
      <alignment horizontal="left"/>
    </xf>
    <xf numFmtId="0" fontId="8" fillId="0" borderId="16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left"/>
    </xf>
    <xf numFmtId="0" fontId="8" fillId="0" borderId="19" xfId="0" applyFont="1" applyFill="1" applyBorder="1" applyAlignment="1">
      <alignment horizontal="left"/>
    </xf>
    <xf numFmtId="0" fontId="8" fillId="0" borderId="23" xfId="0" applyFont="1" applyFill="1" applyBorder="1" applyAlignment="1">
      <alignment horizontal="left"/>
    </xf>
    <xf numFmtId="0" fontId="8" fillId="0" borderId="24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9" fillId="0" borderId="16" xfId="0" applyFont="1" applyFill="1" applyBorder="1" applyAlignment="1">
      <alignment horizontal="left"/>
    </xf>
    <xf numFmtId="0" fontId="9" fillId="0" borderId="19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  <xf numFmtId="0" fontId="9" fillId="0" borderId="43" xfId="0" applyFont="1" applyFill="1" applyBorder="1" applyAlignment="1">
      <alignment horizontal="left"/>
    </xf>
    <xf numFmtId="0" fontId="16" fillId="0" borderId="5" xfId="0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/>
    </xf>
    <xf numFmtId="0" fontId="13" fillId="2" borderId="25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4" fontId="8" fillId="0" borderId="0" xfId="0" applyNumberFormat="1" applyFont="1" applyFill="1" applyBorder="1" applyAlignment="1">
      <alignment horizontal="right"/>
    </xf>
    <xf numFmtId="0" fontId="1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3" fillId="2" borderId="44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3" fillId="2" borderId="26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2" borderId="27" xfId="0" applyFont="1" applyFill="1" applyBorder="1" applyAlignment="1">
      <alignment horizontal="center"/>
    </xf>
    <xf numFmtId="0" fontId="9" fillId="0" borderId="23" xfId="0" applyFont="1" applyFill="1" applyBorder="1" applyAlignment="1">
      <alignment horizontal="left"/>
    </xf>
    <xf numFmtId="0" fontId="9" fillId="0" borderId="24" xfId="0" applyFont="1" applyFill="1" applyBorder="1" applyAlignment="1">
      <alignment horizontal="left"/>
    </xf>
    <xf numFmtId="0" fontId="13" fillId="2" borderId="28" xfId="0" applyFont="1" applyFill="1" applyBorder="1" applyAlignment="1">
      <alignment horizontal="center"/>
    </xf>
  </cellXfs>
  <cellStyles count="3">
    <cellStyle name="Estilo 1" xfId="2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19050</xdr:rowOff>
    </xdr:from>
    <xdr:to>
      <xdr:col>1</xdr:col>
      <xdr:colOff>324173</xdr:colOff>
      <xdr:row>2</xdr:row>
      <xdr:rowOff>28575</xdr:rowOff>
    </xdr:to>
    <xdr:pic>
      <xdr:nvPicPr>
        <xdr:cNvPr id="2" name="1 Imagen" descr="LOGO SRSM FINAL-0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04800" y="19050"/>
          <a:ext cx="12192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1"/>
  <sheetViews>
    <sheetView tabSelected="1" showWhiteSpace="0" view="pageLayout" topLeftCell="B1" zoomScale="124" zoomScaleNormal="100" zoomScaleSheetLayoutView="96" zoomScalePageLayoutView="124" workbookViewId="0">
      <selection activeCell="K36" sqref="K36"/>
    </sheetView>
  </sheetViews>
  <sheetFormatPr baseColWidth="10" defaultColWidth="11" defaultRowHeight="15"/>
  <cols>
    <col min="1" max="1" width="18" customWidth="1"/>
    <col min="2" max="2" width="12.42578125" customWidth="1"/>
    <col min="3" max="3" width="11" customWidth="1"/>
    <col min="4" max="4" width="11.5703125" customWidth="1"/>
    <col min="5" max="5" width="4.85546875" customWidth="1"/>
    <col min="6" max="6" width="10.28515625" customWidth="1"/>
    <col min="7" max="7" width="8.85546875" customWidth="1"/>
    <col min="8" max="8" width="10.5703125" customWidth="1"/>
    <col min="9" max="9" width="9.5703125" customWidth="1"/>
    <col min="10" max="10" width="11.5703125" customWidth="1"/>
    <col min="11" max="11" width="5.28515625" customWidth="1"/>
    <col min="12" max="12" width="20.28515625" customWidth="1"/>
    <col min="13" max="13" width="10.85546875" customWidth="1"/>
    <col min="14" max="14" width="11.140625" customWidth="1"/>
    <col min="15" max="15" width="6.28515625" customWidth="1"/>
    <col min="16" max="16" width="9.5703125" customWidth="1"/>
    <col min="17" max="17" width="6.28515625" customWidth="1"/>
    <col min="18" max="18" width="7.28515625" customWidth="1"/>
    <col min="19" max="19" width="8.85546875" customWidth="1"/>
    <col min="20" max="20" width="6.7109375" customWidth="1"/>
    <col min="21" max="21" width="7" customWidth="1"/>
    <col min="22" max="22" width="6.5703125" customWidth="1"/>
    <col min="23" max="23" width="6.85546875" customWidth="1"/>
    <col min="24" max="24" width="7.42578125" customWidth="1"/>
  </cols>
  <sheetData>
    <row r="1" spans="1:25" ht="20.25" customHeight="1">
      <c r="A1" s="1"/>
      <c r="B1" s="169" t="s">
        <v>0</v>
      </c>
      <c r="C1" s="169"/>
      <c r="D1" s="169"/>
      <c r="E1" s="169"/>
      <c r="F1" s="169"/>
      <c r="G1" s="169"/>
      <c r="H1" s="169"/>
      <c r="I1" s="2"/>
      <c r="J1" s="2"/>
      <c r="K1" s="7"/>
      <c r="L1" s="170" t="s">
        <v>1</v>
      </c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</row>
    <row r="2" spans="1:25" ht="34.5" customHeight="1">
      <c r="A2" s="1"/>
      <c r="B2" s="171" t="s">
        <v>2</v>
      </c>
      <c r="C2" s="171"/>
      <c r="D2" s="171"/>
      <c r="E2" s="171"/>
      <c r="F2" s="171"/>
      <c r="G2" s="171"/>
      <c r="H2" s="171"/>
      <c r="I2" s="56">
        <f>573-354-14</f>
        <v>205</v>
      </c>
      <c r="J2" s="56"/>
      <c r="K2" s="7"/>
      <c r="L2" s="225" t="s">
        <v>3</v>
      </c>
      <c r="M2" s="172" t="s">
        <v>4</v>
      </c>
      <c r="N2" s="173"/>
      <c r="O2" s="172" t="s">
        <v>5</v>
      </c>
      <c r="P2" s="174"/>
      <c r="Q2" s="173"/>
      <c r="R2" s="175" t="s">
        <v>6</v>
      </c>
      <c r="S2" s="175" t="s">
        <v>7</v>
      </c>
      <c r="T2" s="175" t="s">
        <v>8</v>
      </c>
      <c r="U2" s="175" t="s">
        <v>9</v>
      </c>
      <c r="V2" s="177" t="s">
        <v>10</v>
      </c>
      <c r="W2" s="175" t="s">
        <v>11</v>
      </c>
      <c r="X2" s="179" t="s">
        <v>12</v>
      </c>
    </row>
    <row r="3" spans="1:25" ht="24.75" customHeight="1" thickBot="1">
      <c r="A3" s="1"/>
      <c r="B3" s="181" t="s">
        <v>13</v>
      </c>
      <c r="C3" s="181"/>
      <c r="D3" s="181"/>
      <c r="E3" s="181"/>
      <c r="F3" s="181"/>
      <c r="G3" s="181"/>
      <c r="H3" s="181"/>
      <c r="I3" s="3"/>
      <c r="J3" s="3"/>
      <c r="K3" s="7"/>
      <c r="L3" s="226"/>
      <c r="M3" s="57" t="s">
        <v>14</v>
      </c>
      <c r="N3" s="58" t="s">
        <v>15</v>
      </c>
      <c r="O3" s="58">
        <v>-48</v>
      </c>
      <c r="P3" s="59">
        <v>48</v>
      </c>
      <c r="Q3" s="58" t="s">
        <v>16</v>
      </c>
      <c r="R3" s="176"/>
      <c r="S3" s="176"/>
      <c r="T3" s="176"/>
      <c r="U3" s="176"/>
      <c r="V3" s="178"/>
      <c r="W3" s="176"/>
      <c r="X3" s="180"/>
    </row>
    <row r="4" spans="1:25" ht="15.75" thickBot="1">
      <c r="A4" s="222" t="s">
        <v>17</v>
      </c>
      <c r="B4" s="4"/>
      <c r="C4" s="4"/>
      <c r="D4" s="181">
        <v>2026</v>
      </c>
      <c r="E4" s="181"/>
      <c r="F4" s="181"/>
      <c r="G4" s="4"/>
      <c r="H4" s="5"/>
      <c r="I4" s="182">
        <v>0</v>
      </c>
      <c r="J4" s="183"/>
      <c r="K4" s="7"/>
      <c r="L4" s="60" t="s">
        <v>28</v>
      </c>
      <c r="M4" s="163">
        <v>41</v>
      </c>
      <c r="N4" s="165">
        <v>41</v>
      </c>
      <c r="O4" s="61">
        <v>0</v>
      </c>
      <c r="P4" s="62">
        <v>0</v>
      </c>
      <c r="Q4" s="117">
        <v>0</v>
      </c>
      <c r="R4" s="118">
        <f t="shared" ref="R4:R9" si="0">(N4+Q4)</f>
        <v>41</v>
      </c>
      <c r="S4" s="62">
        <v>81</v>
      </c>
      <c r="T4" s="62">
        <v>2</v>
      </c>
      <c r="U4" s="62">
        <f t="shared" ref="U4:U9" si="1">T4*31</f>
        <v>62</v>
      </c>
      <c r="V4" s="119">
        <f t="shared" ref="V4:V9" si="2">IF(U4=0,0,S4/U4*100)</f>
        <v>130.64516129032256</v>
      </c>
      <c r="W4" s="120">
        <f t="shared" ref="W4:W9" si="3">IF(R4=0,0,S4/R4)</f>
        <v>1.975609756097561</v>
      </c>
      <c r="X4" s="121">
        <v>0</v>
      </c>
    </row>
    <row r="5" spans="1:25" ht="15.75" thickBot="1">
      <c r="A5" s="223"/>
      <c r="B5" s="4"/>
      <c r="C5" s="4"/>
      <c r="D5" s="4"/>
      <c r="E5" s="6"/>
      <c r="F5" s="4"/>
      <c r="G5" s="7"/>
      <c r="H5" s="8"/>
      <c r="I5" s="8"/>
      <c r="J5" s="63"/>
      <c r="K5" s="7"/>
      <c r="L5" s="64" t="s">
        <v>24</v>
      </c>
      <c r="M5" s="65">
        <v>45</v>
      </c>
      <c r="N5" s="66">
        <v>45</v>
      </c>
      <c r="O5" s="67">
        <v>0</v>
      </c>
      <c r="P5" s="68">
        <v>0</v>
      </c>
      <c r="Q5" s="122">
        <v>0</v>
      </c>
      <c r="R5" s="123">
        <f t="shared" si="0"/>
        <v>45</v>
      </c>
      <c r="S5" s="68">
        <v>92</v>
      </c>
      <c r="T5" s="68">
        <v>4</v>
      </c>
      <c r="U5" s="68">
        <f t="shared" si="1"/>
        <v>124</v>
      </c>
      <c r="V5" s="124">
        <f t="shared" si="2"/>
        <v>74.193548387096769</v>
      </c>
      <c r="W5" s="125">
        <f t="shared" si="3"/>
        <v>2.0444444444444443</v>
      </c>
      <c r="X5" s="126">
        <v>0</v>
      </c>
    </row>
    <row r="6" spans="1:25" ht="15.75" thickBot="1">
      <c r="A6" s="224"/>
      <c r="B6" s="7"/>
      <c r="C6" s="9"/>
      <c r="D6" s="7"/>
      <c r="E6" s="7"/>
      <c r="F6" s="10"/>
      <c r="G6" s="10"/>
      <c r="H6" s="184" t="s">
        <v>20</v>
      </c>
      <c r="I6" s="184"/>
      <c r="J6" s="69"/>
      <c r="K6" s="7"/>
      <c r="L6" s="64" t="s">
        <v>18</v>
      </c>
      <c r="M6" s="164">
        <v>169</v>
      </c>
      <c r="N6" s="166">
        <v>160</v>
      </c>
      <c r="O6" s="67">
        <v>0</v>
      </c>
      <c r="P6" s="68">
        <v>9</v>
      </c>
      <c r="Q6" s="122">
        <v>9</v>
      </c>
      <c r="R6" s="123">
        <f t="shared" si="0"/>
        <v>169</v>
      </c>
      <c r="S6" s="68">
        <v>556</v>
      </c>
      <c r="T6" s="68">
        <v>5</v>
      </c>
      <c r="U6" s="68">
        <f t="shared" si="1"/>
        <v>155</v>
      </c>
      <c r="V6" s="124">
        <f t="shared" si="2"/>
        <v>358.70967741935482</v>
      </c>
      <c r="W6" s="125">
        <f t="shared" si="3"/>
        <v>3.2899408284023668</v>
      </c>
      <c r="X6" s="126">
        <v>0</v>
      </c>
    </row>
    <row r="7" spans="1:25">
      <c r="A7" s="11" t="s">
        <v>22</v>
      </c>
      <c r="B7" s="12"/>
      <c r="C7" s="185" t="s">
        <v>23</v>
      </c>
      <c r="D7" s="185"/>
      <c r="E7" s="185"/>
      <c r="F7" s="185"/>
      <c r="G7" s="12"/>
      <c r="H7" s="12"/>
      <c r="I7" s="12"/>
      <c r="J7" s="12"/>
      <c r="K7" s="70"/>
      <c r="L7" s="64" t="s">
        <v>21</v>
      </c>
      <c r="M7" s="65">
        <v>39</v>
      </c>
      <c r="N7" s="66">
        <v>39</v>
      </c>
      <c r="O7" s="67">
        <v>0</v>
      </c>
      <c r="P7" s="68">
        <v>0</v>
      </c>
      <c r="Q7" s="122">
        <v>0</v>
      </c>
      <c r="R7" s="123">
        <f t="shared" si="0"/>
        <v>39</v>
      </c>
      <c r="S7" s="68">
        <v>95</v>
      </c>
      <c r="T7" s="68">
        <v>4</v>
      </c>
      <c r="U7" s="68">
        <f t="shared" si="1"/>
        <v>124</v>
      </c>
      <c r="V7" s="124">
        <f t="shared" si="2"/>
        <v>76.612903225806448</v>
      </c>
      <c r="W7" s="125">
        <f t="shared" si="3"/>
        <v>2.4358974358974357</v>
      </c>
      <c r="X7" s="126">
        <v>0</v>
      </c>
    </row>
    <row r="8" spans="1:25">
      <c r="A8" s="13" t="s">
        <v>25</v>
      </c>
      <c r="B8" s="186" t="s">
        <v>114</v>
      </c>
      <c r="C8" s="186"/>
      <c r="D8" s="13" t="s">
        <v>26</v>
      </c>
      <c r="E8" s="187"/>
      <c r="F8" s="187"/>
      <c r="G8" s="14" t="s">
        <v>27</v>
      </c>
      <c r="H8" s="187"/>
      <c r="I8" s="187"/>
      <c r="J8" s="71"/>
      <c r="K8" s="7"/>
      <c r="L8" s="64" t="s">
        <v>19</v>
      </c>
      <c r="M8" s="65">
        <v>26</v>
      </c>
      <c r="N8" s="66">
        <v>26</v>
      </c>
      <c r="O8" s="67">
        <v>0</v>
      </c>
      <c r="P8" s="68">
        <v>0</v>
      </c>
      <c r="Q8" s="122">
        <v>0</v>
      </c>
      <c r="R8" s="123">
        <f t="shared" si="0"/>
        <v>26</v>
      </c>
      <c r="S8" s="68">
        <v>92</v>
      </c>
      <c r="T8" s="68">
        <v>8</v>
      </c>
      <c r="U8" s="68">
        <f t="shared" si="1"/>
        <v>248</v>
      </c>
      <c r="V8" s="124">
        <f t="shared" si="2"/>
        <v>37.096774193548384</v>
      </c>
      <c r="W8" s="125">
        <f t="shared" si="3"/>
        <v>3.5384615384615383</v>
      </c>
      <c r="X8" s="126">
        <v>0</v>
      </c>
    </row>
    <row r="9" spans="1:25">
      <c r="A9" s="15"/>
      <c r="B9" s="15"/>
      <c r="C9" s="15"/>
      <c r="D9" s="15"/>
      <c r="E9" s="15"/>
      <c r="F9" s="15"/>
      <c r="G9" s="15"/>
      <c r="H9" s="15"/>
      <c r="I9" s="15"/>
      <c r="J9" s="15"/>
      <c r="K9" s="7"/>
      <c r="L9" s="64" t="s">
        <v>29</v>
      </c>
      <c r="M9" s="65">
        <v>7</v>
      </c>
      <c r="N9" s="66">
        <v>7</v>
      </c>
      <c r="O9" s="67">
        <v>0</v>
      </c>
      <c r="P9" s="68">
        <v>0</v>
      </c>
      <c r="Q9" s="122">
        <v>0</v>
      </c>
      <c r="R9" s="123">
        <f t="shared" si="0"/>
        <v>7</v>
      </c>
      <c r="S9" s="68">
        <v>28</v>
      </c>
      <c r="T9" s="68">
        <v>1</v>
      </c>
      <c r="U9" s="68">
        <f t="shared" si="1"/>
        <v>31</v>
      </c>
      <c r="V9" s="124">
        <f t="shared" si="2"/>
        <v>90.322580645161281</v>
      </c>
      <c r="W9" s="125">
        <f t="shared" si="3"/>
        <v>4</v>
      </c>
      <c r="X9" s="126">
        <v>0</v>
      </c>
      <c r="Y9" s="54"/>
    </row>
    <row r="10" spans="1:25" ht="15" customHeight="1" thickBot="1">
      <c r="A10" s="188"/>
      <c r="B10" s="188"/>
      <c r="C10" s="188"/>
      <c r="D10" s="188"/>
      <c r="E10" s="17"/>
      <c r="F10" s="189" t="s">
        <v>30</v>
      </c>
      <c r="G10" s="189"/>
      <c r="H10" s="189"/>
      <c r="I10" s="189"/>
      <c r="J10" s="189"/>
      <c r="K10" s="72"/>
      <c r="L10" s="73" t="s">
        <v>31</v>
      </c>
      <c r="M10" s="74">
        <v>0</v>
      </c>
      <c r="N10" s="75">
        <v>0</v>
      </c>
      <c r="O10" s="76">
        <v>0</v>
      </c>
      <c r="P10" s="77">
        <v>0</v>
      </c>
      <c r="Q10" s="127">
        <v>0</v>
      </c>
      <c r="R10" s="128">
        <f t="shared" ref="R10" si="4">(N10+Q10)</f>
        <v>0</v>
      </c>
      <c r="S10" s="77">
        <v>0</v>
      </c>
      <c r="T10" s="77">
        <v>0</v>
      </c>
      <c r="U10" s="77">
        <f t="shared" ref="U10" si="5">T10*31</f>
        <v>0</v>
      </c>
      <c r="V10" s="129">
        <f t="shared" ref="V10:V11" si="6">IF(U10=0,0,S10/U10*100)</f>
        <v>0</v>
      </c>
      <c r="W10" s="130">
        <f t="shared" ref="W10" si="7">IF(R10=0,0,S10/R10)</f>
        <v>0</v>
      </c>
      <c r="X10" s="131">
        <v>0</v>
      </c>
      <c r="Y10" s="157"/>
    </row>
    <row r="11" spans="1:25" ht="21" customHeight="1" thickBot="1">
      <c r="A11" s="18" t="s">
        <v>32</v>
      </c>
      <c r="B11" s="19" t="s">
        <v>33</v>
      </c>
      <c r="C11" s="20" t="s">
        <v>34</v>
      </c>
      <c r="D11" s="21" t="s">
        <v>16</v>
      </c>
      <c r="E11" s="15"/>
      <c r="F11" s="190" t="s">
        <v>35</v>
      </c>
      <c r="G11" s="191"/>
      <c r="H11" s="22" t="s">
        <v>36</v>
      </c>
      <c r="I11" s="22" t="s">
        <v>37</v>
      </c>
      <c r="J11" s="78" t="s">
        <v>38</v>
      </c>
      <c r="K11" s="7"/>
      <c r="L11" s="79" t="s">
        <v>38</v>
      </c>
      <c r="M11" s="80">
        <f t="shared" ref="M11:S11" si="8">SUM(M4:M10)</f>
        <v>327</v>
      </c>
      <c r="N11" s="80">
        <f t="shared" si="8"/>
        <v>318</v>
      </c>
      <c r="O11" s="80">
        <f t="shared" si="8"/>
        <v>0</v>
      </c>
      <c r="P11" s="80">
        <f t="shared" si="8"/>
        <v>9</v>
      </c>
      <c r="Q11" s="80">
        <f t="shared" si="8"/>
        <v>9</v>
      </c>
      <c r="R11" s="80">
        <f t="shared" si="8"/>
        <v>327</v>
      </c>
      <c r="S11" s="80">
        <f t="shared" si="8"/>
        <v>944</v>
      </c>
      <c r="T11" s="80">
        <v>24</v>
      </c>
      <c r="U11" s="80">
        <f>SUM(U4:U10)</f>
        <v>744</v>
      </c>
      <c r="V11" s="132">
        <f t="shared" si="6"/>
        <v>126.88172043010752</v>
      </c>
      <c r="W11" s="133">
        <f>SUM(W4:W10)</f>
        <v>17.284354003303346</v>
      </c>
      <c r="X11" s="134">
        <f>SUM(X4:X10)</f>
        <v>0</v>
      </c>
      <c r="Y11" s="54"/>
    </row>
    <row r="12" spans="1:25" ht="15.75" thickBot="1">
      <c r="A12" s="23" t="s">
        <v>64</v>
      </c>
      <c r="B12" s="160">
        <v>45</v>
      </c>
      <c r="C12" s="161">
        <v>15</v>
      </c>
      <c r="D12" s="24">
        <f>SUM(B12:C12)</f>
        <v>60</v>
      </c>
      <c r="E12" s="15"/>
      <c r="F12" s="192" t="s">
        <v>59</v>
      </c>
      <c r="G12" s="193"/>
      <c r="H12" s="25">
        <v>1887</v>
      </c>
      <c r="I12" s="25">
        <v>109</v>
      </c>
      <c r="J12" s="81">
        <f t="shared" ref="J12:J19" si="9">SUM(H12+I12)</f>
        <v>1996</v>
      </c>
      <c r="K12" s="7"/>
      <c r="L12" s="82"/>
      <c r="M12" s="39"/>
      <c r="N12" s="39"/>
      <c r="O12" s="39"/>
      <c r="P12" s="39"/>
      <c r="Q12" s="135"/>
      <c r="R12" s="136"/>
      <c r="S12" s="39"/>
      <c r="T12" s="39"/>
      <c r="U12" s="39"/>
      <c r="V12" s="137"/>
      <c r="W12" s="138"/>
      <c r="X12" s="49"/>
      <c r="Y12" s="54"/>
    </row>
    <row r="13" spans="1:25" ht="15.75" thickBot="1">
      <c r="A13" s="26" t="s">
        <v>61</v>
      </c>
      <c r="B13" s="30">
        <v>310</v>
      </c>
      <c r="C13" s="31">
        <v>928</v>
      </c>
      <c r="D13" s="24">
        <f t="shared" ref="D13:D35" si="10">SUM(B13:C13)</f>
        <v>1238</v>
      </c>
      <c r="E13" s="15"/>
      <c r="F13" s="167" t="s">
        <v>65</v>
      </c>
      <c r="G13" s="168"/>
      <c r="H13" s="29">
        <v>937</v>
      </c>
      <c r="I13" s="29">
        <v>0</v>
      </c>
      <c r="J13" s="83">
        <f t="shared" si="9"/>
        <v>937</v>
      </c>
      <c r="K13" s="7"/>
      <c r="L13" s="170" t="s">
        <v>43</v>
      </c>
      <c r="M13" s="170"/>
      <c r="N13" s="170"/>
      <c r="O13" s="170"/>
      <c r="P13" s="170"/>
      <c r="Q13" s="170"/>
      <c r="R13" s="170"/>
      <c r="S13" s="170"/>
      <c r="T13" s="170"/>
      <c r="U13" s="170"/>
      <c r="V13" s="137"/>
      <c r="W13" s="138"/>
      <c r="X13" s="49"/>
      <c r="Y13" s="54"/>
    </row>
    <row r="14" spans="1:25" ht="17.25" customHeight="1" thickBot="1">
      <c r="A14" s="40" t="s">
        <v>87</v>
      </c>
      <c r="B14" s="30">
        <v>136</v>
      </c>
      <c r="C14" s="31">
        <v>217</v>
      </c>
      <c r="D14" s="24">
        <f t="shared" si="10"/>
        <v>353</v>
      </c>
      <c r="E14" s="15"/>
      <c r="F14" s="159" t="s">
        <v>52</v>
      </c>
      <c r="G14" s="162"/>
      <c r="H14" s="32">
        <v>270</v>
      </c>
      <c r="I14" s="32">
        <v>0</v>
      </c>
      <c r="J14" s="83">
        <f t="shared" si="9"/>
        <v>270</v>
      </c>
      <c r="K14" s="7"/>
      <c r="L14" s="227" t="s">
        <v>45</v>
      </c>
      <c r="M14" s="194" t="s">
        <v>46</v>
      </c>
      <c r="N14" s="195"/>
      <c r="O14" s="195"/>
      <c r="P14" s="85" t="s">
        <v>47</v>
      </c>
      <c r="Q14" s="194" t="s">
        <v>48</v>
      </c>
      <c r="R14" s="195"/>
      <c r="S14" s="195"/>
      <c r="T14" s="139" t="s">
        <v>49</v>
      </c>
      <c r="U14" s="140" t="s">
        <v>50</v>
      </c>
      <c r="V14" s="137"/>
      <c r="W14" s="138"/>
      <c r="X14" s="49"/>
      <c r="Y14" s="54"/>
    </row>
    <row r="15" spans="1:25" ht="15.75" thickBot="1">
      <c r="A15" s="26" t="s">
        <v>102</v>
      </c>
      <c r="B15" s="33">
        <v>32</v>
      </c>
      <c r="C15" s="34">
        <v>27</v>
      </c>
      <c r="D15" s="24">
        <f t="shared" si="10"/>
        <v>59</v>
      </c>
      <c r="E15" s="15"/>
      <c r="F15" s="167" t="s">
        <v>40</v>
      </c>
      <c r="G15" s="168"/>
      <c r="H15" s="32">
        <v>0</v>
      </c>
      <c r="I15" s="32">
        <v>0</v>
      </c>
      <c r="J15" s="83">
        <f t="shared" si="9"/>
        <v>0</v>
      </c>
      <c r="K15" s="7"/>
      <c r="L15" s="228"/>
      <c r="M15" s="86" t="s">
        <v>53</v>
      </c>
      <c r="N15" s="87" t="s">
        <v>54</v>
      </c>
      <c r="O15" s="50" t="s">
        <v>16</v>
      </c>
      <c r="P15" s="88" t="s">
        <v>55</v>
      </c>
      <c r="Q15" s="141" t="s">
        <v>56</v>
      </c>
      <c r="R15" s="142" t="s">
        <v>57</v>
      </c>
      <c r="S15" s="141" t="s">
        <v>16</v>
      </c>
      <c r="T15" s="86"/>
      <c r="U15" s="143"/>
      <c r="V15" s="137"/>
      <c r="W15" s="138"/>
      <c r="X15" s="49"/>
      <c r="Y15" s="54"/>
    </row>
    <row r="16" spans="1:25" ht="15.75" thickBot="1">
      <c r="A16" s="26" t="s">
        <v>100</v>
      </c>
      <c r="B16" s="33">
        <v>57</v>
      </c>
      <c r="C16" s="34">
        <v>121</v>
      </c>
      <c r="D16" s="24">
        <f t="shared" si="10"/>
        <v>178</v>
      </c>
      <c r="E16" s="35"/>
      <c r="F16" s="167" t="s">
        <v>62</v>
      </c>
      <c r="G16" s="168"/>
      <c r="H16" s="32">
        <v>53334</v>
      </c>
      <c r="I16" s="32">
        <v>4110</v>
      </c>
      <c r="J16" s="83">
        <f t="shared" si="9"/>
        <v>57444</v>
      </c>
      <c r="K16" s="7"/>
      <c r="L16" s="89" t="s">
        <v>60</v>
      </c>
      <c r="M16" s="90">
        <v>0</v>
      </c>
      <c r="N16" s="90">
        <v>0</v>
      </c>
      <c r="O16" s="91">
        <f t="shared" ref="O16:O23" si="11">+M16+N16</f>
        <v>0</v>
      </c>
      <c r="P16" s="92">
        <v>0</v>
      </c>
      <c r="Q16" s="144">
        <f t="shared" ref="Q16:Q23" si="12">+O16+P16</f>
        <v>0</v>
      </c>
      <c r="R16" s="90">
        <v>0</v>
      </c>
      <c r="S16" s="145">
        <f t="shared" ref="S16:S23" si="13">+Q16+R16</f>
        <v>0</v>
      </c>
      <c r="T16" s="92">
        <v>0</v>
      </c>
      <c r="U16" s="146">
        <v>0</v>
      </c>
      <c r="V16" s="137"/>
      <c r="W16" s="138"/>
      <c r="X16" s="49"/>
      <c r="Y16" s="158"/>
    </row>
    <row r="17" spans="1:25" ht="15.75" thickBot="1">
      <c r="A17" s="26" t="s">
        <v>70</v>
      </c>
      <c r="B17" s="33">
        <v>63</v>
      </c>
      <c r="C17" s="34">
        <v>135</v>
      </c>
      <c r="D17" s="24">
        <f t="shared" si="10"/>
        <v>198</v>
      </c>
      <c r="E17" s="15"/>
      <c r="F17" s="167" t="s">
        <v>42</v>
      </c>
      <c r="G17" s="168"/>
      <c r="H17" s="36">
        <v>2225</v>
      </c>
      <c r="I17" s="36">
        <v>31</v>
      </c>
      <c r="J17" s="83">
        <f t="shared" si="9"/>
        <v>2256</v>
      </c>
      <c r="K17" s="7"/>
      <c r="L17" s="93" t="s">
        <v>63</v>
      </c>
      <c r="M17" s="94">
        <v>3</v>
      </c>
      <c r="N17" s="94">
        <v>0</v>
      </c>
      <c r="O17" s="95">
        <f t="shared" si="11"/>
        <v>3</v>
      </c>
      <c r="P17" s="96">
        <v>0</v>
      </c>
      <c r="Q17" s="144">
        <f t="shared" si="12"/>
        <v>3</v>
      </c>
      <c r="R17" s="94">
        <v>0</v>
      </c>
      <c r="S17" s="147">
        <f t="shared" si="13"/>
        <v>3</v>
      </c>
      <c r="T17" s="96">
        <v>6</v>
      </c>
      <c r="U17" s="148">
        <v>0</v>
      </c>
      <c r="V17" s="137"/>
      <c r="W17" s="138"/>
      <c r="X17" s="49"/>
      <c r="Y17" s="54"/>
    </row>
    <row r="18" spans="1:25" ht="15.75" thickBot="1">
      <c r="A18" s="26" t="s">
        <v>72</v>
      </c>
      <c r="B18" s="33">
        <v>202</v>
      </c>
      <c r="C18" s="34">
        <v>435</v>
      </c>
      <c r="D18" s="24">
        <f t="shared" si="10"/>
        <v>637</v>
      </c>
      <c r="E18" s="15"/>
      <c r="F18" s="167" t="s">
        <v>44</v>
      </c>
      <c r="G18" s="168"/>
      <c r="H18" s="32">
        <v>1996</v>
      </c>
      <c r="I18" s="32">
        <v>4</v>
      </c>
      <c r="J18" s="83">
        <f t="shared" si="9"/>
        <v>2000</v>
      </c>
      <c r="K18" s="7"/>
      <c r="L18" s="93" t="s">
        <v>66</v>
      </c>
      <c r="M18" s="94">
        <v>12</v>
      </c>
      <c r="N18" s="94">
        <v>4</v>
      </c>
      <c r="O18" s="95">
        <f t="shared" si="11"/>
        <v>16</v>
      </c>
      <c r="P18" s="96">
        <v>0</v>
      </c>
      <c r="Q18" s="144">
        <f t="shared" si="12"/>
        <v>16</v>
      </c>
      <c r="R18" s="94">
        <v>0</v>
      </c>
      <c r="S18" s="147">
        <f t="shared" si="13"/>
        <v>16</v>
      </c>
      <c r="T18" s="96">
        <v>15</v>
      </c>
      <c r="U18" s="148">
        <v>0</v>
      </c>
      <c r="V18" s="137"/>
      <c r="W18" s="138"/>
      <c r="X18" s="49"/>
      <c r="Y18" s="54"/>
    </row>
    <row r="19" spans="1:25" ht="15.75" thickBot="1">
      <c r="A19" s="26" t="s">
        <v>67</v>
      </c>
      <c r="B19" s="33">
        <v>89</v>
      </c>
      <c r="C19" s="34">
        <v>197</v>
      </c>
      <c r="D19" s="24">
        <f t="shared" si="10"/>
        <v>286</v>
      </c>
      <c r="E19" s="15"/>
      <c r="F19" s="167" t="s">
        <v>68</v>
      </c>
      <c r="G19" s="168"/>
      <c r="H19" s="32">
        <v>0</v>
      </c>
      <c r="I19" s="32">
        <v>0</v>
      </c>
      <c r="J19" s="97">
        <f t="shared" si="9"/>
        <v>0</v>
      </c>
      <c r="K19" s="7"/>
      <c r="L19" s="93" t="s">
        <v>69</v>
      </c>
      <c r="M19" s="94">
        <v>9</v>
      </c>
      <c r="N19" s="94">
        <v>5</v>
      </c>
      <c r="O19" s="95">
        <f t="shared" si="11"/>
        <v>14</v>
      </c>
      <c r="P19" s="96">
        <v>0</v>
      </c>
      <c r="Q19" s="144">
        <f t="shared" si="12"/>
        <v>14</v>
      </c>
      <c r="R19" s="94">
        <v>0</v>
      </c>
      <c r="S19" s="147">
        <f t="shared" si="13"/>
        <v>14</v>
      </c>
      <c r="T19" s="96">
        <v>5</v>
      </c>
      <c r="U19" s="148">
        <v>0</v>
      </c>
      <c r="V19" s="137"/>
      <c r="W19" s="138"/>
      <c r="X19" s="49"/>
      <c r="Y19" s="54"/>
    </row>
    <row r="20" spans="1:25" ht="15.75" thickBot="1">
      <c r="A20" s="26" t="s">
        <v>51</v>
      </c>
      <c r="B20" s="33">
        <v>246</v>
      </c>
      <c r="C20" s="34">
        <v>585</v>
      </c>
      <c r="D20" s="24">
        <f t="shared" si="10"/>
        <v>831</v>
      </c>
      <c r="E20" s="15"/>
      <c r="F20" s="196"/>
      <c r="G20" s="197"/>
      <c r="H20" s="37"/>
      <c r="I20" s="37"/>
      <c r="J20" s="83"/>
      <c r="K20" s="7"/>
      <c r="L20" s="93" t="s">
        <v>71</v>
      </c>
      <c r="M20" s="94">
        <v>4</v>
      </c>
      <c r="N20" s="94">
        <v>1</v>
      </c>
      <c r="O20" s="95">
        <f t="shared" si="11"/>
        <v>5</v>
      </c>
      <c r="P20" s="96">
        <v>0</v>
      </c>
      <c r="Q20" s="144">
        <f t="shared" si="12"/>
        <v>5</v>
      </c>
      <c r="R20" s="94">
        <v>0</v>
      </c>
      <c r="S20" s="147">
        <f t="shared" si="13"/>
        <v>5</v>
      </c>
      <c r="T20" s="96">
        <v>5</v>
      </c>
      <c r="U20" s="148">
        <v>0</v>
      </c>
      <c r="V20" s="149"/>
      <c r="W20" s="149"/>
      <c r="X20" s="149"/>
      <c r="Y20" s="54"/>
    </row>
    <row r="21" spans="1:25" ht="15.75" thickBot="1">
      <c r="A21" s="26" t="s">
        <v>96</v>
      </c>
      <c r="B21" s="33">
        <v>174</v>
      </c>
      <c r="C21" s="34">
        <v>66</v>
      </c>
      <c r="D21" s="24">
        <f t="shared" si="10"/>
        <v>240</v>
      </c>
      <c r="E21" s="15"/>
      <c r="F21" s="202" t="s">
        <v>73</v>
      </c>
      <c r="G21" s="203"/>
      <c r="H21" s="203"/>
      <c r="I21" s="203"/>
      <c r="J21" s="98">
        <v>0</v>
      </c>
      <c r="K21" s="7"/>
      <c r="L21" s="93" t="s">
        <v>74</v>
      </c>
      <c r="M21" s="94">
        <v>3</v>
      </c>
      <c r="N21" s="94">
        <v>0</v>
      </c>
      <c r="O21" s="95">
        <f t="shared" si="11"/>
        <v>3</v>
      </c>
      <c r="P21" s="96">
        <v>0</v>
      </c>
      <c r="Q21" s="144">
        <f t="shared" si="12"/>
        <v>3</v>
      </c>
      <c r="R21" s="94">
        <v>0</v>
      </c>
      <c r="S21" s="147">
        <f t="shared" si="13"/>
        <v>3</v>
      </c>
      <c r="T21" s="96">
        <v>1</v>
      </c>
      <c r="U21" s="148">
        <v>0</v>
      </c>
      <c r="V21" s="149"/>
      <c r="W21" s="149"/>
      <c r="X21" s="149"/>
      <c r="Y21" s="54"/>
    </row>
    <row r="22" spans="1:25" ht="15.75" thickBot="1">
      <c r="A22" s="26" t="s">
        <v>85</v>
      </c>
      <c r="B22" s="33">
        <v>81</v>
      </c>
      <c r="C22" s="34">
        <v>69</v>
      </c>
      <c r="D22" s="24">
        <f t="shared" si="10"/>
        <v>150</v>
      </c>
      <c r="E22" s="15"/>
      <c r="F22" s="204" t="s">
        <v>76</v>
      </c>
      <c r="G22" s="205"/>
      <c r="H22" s="205"/>
      <c r="I22" s="205"/>
      <c r="J22" s="99">
        <v>0</v>
      </c>
      <c r="K22" s="54"/>
      <c r="L22" s="93" t="s">
        <v>77</v>
      </c>
      <c r="M22" s="94">
        <v>0</v>
      </c>
      <c r="N22" s="94">
        <v>0</v>
      </c>
      <c r="O22" s="95">
        <f t="shared" si="11"/>
        <v>0</v>
      </c>
      <c r="P22" s="96">
        <v>0</v>
      </c>
      <c r="Q22" s="144">
        <f t="shared" si="12"/>
        <v>0</v>
      </c>
      <c r="R22" s="94">
        <v>0</v>
      </c>
      <c r="S22" s="147">
        <f t="shared" si="13"/>
        <v>0</v>
      </c>
      <c r="T22" s="96">
        <v>0</v>
      </c>
      <c r="U22" s="148">
        <v>0</v>
      </c>
      <c r="V22" s="13"/>
      <c r="W22" s="13"/>
      <c r="X22" s="13"/>
      <c r="Y22" s="54"/>
    </row>
    <row r="23" spans="1:25" ht="15" customHeight="1" thickBot="1">
      <c r="A23" s="26" t="s">
        <v>39</v>
      </c>
      <c r="B23" s="33">
        <v>1299</v>
      </c>
      <c r="C23" s="34">
        <v>1176</v>
      </c>
      <c r="D23" s="24">
        <f t="shared" si="10"/>
        <v>2475</v>
      </c>
      <c r="E23" s="15"/>
      <c r="F23" s="206" t="s">
        <v>79</v>
      </c>
      <c r="G23" s="207"/>
      <c r="H23" s="207"/>
      <c r="I23" s="207"/>
      <c r="J23" s="99">
        <v>0</v>
      </c>
      <c r="K23" s="54"/>
      <c r="L23" s="100" t="s">
        <v>80</v>
      </c>
      <c r="M23" s="101">
        <v>0</v>
      </c>
      <c r="N23" s="101">
        <v>0</v>
      </c>
      <c r="O23" s="102">
        <f t="shared" si="11"/>
        <v>0</v>
      </c>
      <c r="P23" s="103">
        <v>0</v>
      </c>
      <c r="Q23" s="150">
        <f t="shared" si="12"/>
        <v>0</v>
      </c>
      <c r="R23" s="101">
        <v>0</v>
      </c>
      <c r="S23" s="151">
        <f t="shared" si="13"/>
        <v>0</v>
      </c>
      <c r="T23" s="103">
        <v>0</v>
      </c>
      <c r="U23" s="152">
        <v>0</v>
      </c>
      <c r="V23" s="13"/>
      <c r="W23" s="13"/>
      <c r="X23" s="13"/>
      <c r="Y23" s="54"/>
    </row>
    <row r="24" spans="1:25" ht="15" customHeight="1" thickBot="1">
      <c r="A24" s="26" t="s">
        <v>58</v>
      </c>
      <c r="B24" s="33">
        <v>58</v>
      </c>
      <c r="C24" s="34">
        <v>131</v>
      </c>
      <c r="D24" s="24">
        <f t="shared" si="10"/>
        <v>189</v>
      </c>
      <c r="E24" s="15"/>
      <c r="F24" s="208" t="s">
        <v>82</v>
      </c>
      <c r="G24" s="209"/>
      <c r="H24" s="209"/>
      <c r="I24" s="209"/>
      <c r="J24" s="104">
        <v>44</v>
      </c>
      <c r="K24" s="54"/>
      <c r="L24" s="41" t="s">
        <v>16</v>
      </c>
      <c r="M24" s="105">
        <f t="shared" ref="M24:U24" si="14">SUM(M15:M23)</f>
        <v>31</v>
      </c>
      <c r="N24" s="105">
        <f t="shared" si="14"/>
        <v>10</v>
      </c>
      <c r="O24" s="84">
        <f t="shared" si="14"/>
        <v>41</v>
      </c>
      <c r="P24" s="105">
        <f t="shared" si="14"/>
        <v>0</v>
      </c>
      <c r="Q24" s="153">
        <f t="shared" si="14"/>
        <v>41</v>
      </c>
      <c r="R24" s="105">
        <f t="shared" si="14"/>
        <v>0</v>
      </c>
      <c r="S24" s="153">
        <f t="shared" si="14"/>
        <v>41</v>
      </c>
      <c r="T24" s="105">
        <f t="shared" si="14"/>
        <v>32</v>
      </c>
      <c r="U24" s="154">
        <f t="shared" si="14"/>
        <v>0</v>
      </c>
      <c r="V24" s="13"/>
      <c r="W24" s="13"/>
      <c r="X24" s="13"/>
      <c r="Y24" s="54"/>
    </row>
    <row r="25" spans="1:25" ht="15.75" thickBot="1">
      <c r="A25" s="26" t="s">
        <v>75</v>
      </c>
      <c r="B25" s="33">
        <v>46</v>
      </c>
      <c r="C25" s="34">
        <v>21</v>
      </c>
      <c r="D25" s="24">
        <f t="shared" si="10"/>
        <v>67</v>
      </c>
      <c r="E25" s="15"/>
      <c r="F25" s="210"/>
      <c r="G25" s="210"/>
      <c r="H25" s="38"/>
      <c r="I25" s="38"/>
      <c r="J25" s="106"/>
      <c r="K25" s="54"/>
      <c r="V25" s="13"/>
      <c r="W25" s="13"/>
      <c r="X25" s="13"/>
      <c r="Y25" s="54"/>
    </row>
    <row r="26" spans="1:25" ht="15.75" thickBot="1">
      <c r="A26" s="26" t="s">
        <v>81</v>
      </c>
      <c r="B26" s="33">
        <v>112</v>
      </c>
      <c r="C26" s="34">
        <v>83</v>
      </c>
      <c r="D26" s="24">
        <f t="shared" si="10"/>
        <v>195</v>
      </c>
      <c r="E26" s="15"/>
      <c r="F26" s="210"/>
      <c r="G26" s="210"/>
      <c r="H26" s="39"/>
      <c r="I26" s="38"/>
      <c r="J26" s="106"/>
      <c r="K26" s="54"/>
      <c r="V26" s="13"/>
      <c r="W26" s="13"/>
      <c r="X26" s="13"/>
      <c r="Y26" s="54"/>
    </row>
    <row r="27" spans="1:25" ht="15.75" thickBot="1">
      <c r="A27" s="26" t="s">
        <v>83</v>
      </c>
      <c r="B27" s="33">
        <v>236</v>
      </c>
      <c r="C27" s="34">
        <v>235</v>
      </c>
      <c r="D27" s="24">
        <f t="shared" si="10"/>
        <v>471</v>
      </c>
      <c r="E27" s="15"/>
      <c r="F27" s="215" t="s">
        <v>86</v>
      </c>
      <c r="G27" s="215"/>
      <c r="H27" s="215"/>
      <c r="I27" s="215"/>
      <c r="J27" s="215"/>
      <c r="K27" s="54"/>
      <c r="L27" s="17"/>
      <c r="M27" s="16"/>
      <c r="N27" s="17"/>
      <c r="O27" s="107"/>
      <c r="P27" s="16"/>
      <c r="Q27" s="17"/>
      <c r="R27" s="17"/>
      <c r="S27" s="17"/>
      <c r="T27" s="13"/>
      <c r="U27" s="13"/>
      <c r="V27" s="13"/>
      <c r="W27" s="13"/>
      <c r="X27" s="13"/>
      <c r="Y27" s="54"/>
    </row>
    <row r="28" spans="1:25" ht="15.75" thickBot="1">
      <c r="A28" s="26" t="s">
        <v>21</v>
      </c>
      <c r="B28" s="33">
        <v>195</v>
      </c>
      <c r="C28" s="34">
        <v>450</v>
      </c>
      <c r="D28" s="24">
        <f t="shared" si="10"/>
        <v>645</v>
      </c>
      <c r="E28" s="15"/>
      <c r="F28" s="216" t="s">
        <v>88</v>
      </c>
      <c r="G28" s="217"/>
      <c r="H28" s="217"/>
      <c r="I28" s="217"/>
      <c r="J28" s="108" t="s">
        <v>89</v>
      </c>
      <c r="K28" s="54"/>
      <c r="L28" s="109"/>
      <c r="M28" s="109"/>
      <c r="N28" s="109"/>
      <c r="O28" s="109"/>
      <c r="P28" s="109"/>
      <c r="Q28" s="109"/>
      <c r="R28" s="198"/>
      <c r="S28" s="198"/>
      <c r="T28" s="155"/>
      <c r="U28" s="155"/>
      <c r="V28" s="13"/>
      <c r="W28" s="13"/>
      <c r="X28" s="13"/>
      <c r="Y28" s="54"/>
    </row>
    <row r="29" spans="1:25" ht="15.75" thickBot="1">
      <c r="A29" s="26" t="s">
        <v>90</v>
      </c>
      <c r="B29" s="27">
        <v>1330</v>
      </c>
      <c r="C29" s="28">
        <v>1069</v>
      </c>
      <c r="D29" s="24">
        <f t="shared" si="10"/>
        <v>2399</v>
      </c>
      <c r="E29" s="15"/>
      <c r="F29" s="199" t="s">
        <v>91</v>
      </c>
      <c r="G29" s="200"/>
      <c r="H29" s="200"/>
      <c r="I29" s="200"/>
      <c r="J29" s="110">
        <v>512</v>
      </c>
      <c r="K29" s="54"/>
      <c r="L29" s="109"/>
      <c r="M29" s="109"/>
      <c r="N29" s="109"/>
      <c r="O29" s="109"/>
      <c r="P29" s="109"/>
      <c r="Q29" s="109"/>
      <c r="R29" s="201"/>
      <c r="S29" s="201"/>
      <c r="T29" s="109"/>
      <c r="U29" s="109"/>
      <c r="V29" s="13"/>
      <c r="W29" s="13"/>
      <c r="X29" s="13"/>
      <c r="Y29" s="54"/>
    </row>
    <row r="30" spans="1:25" ht="15.75" thickBot="1">
      <c r="A30" s="26" t="s">
        <v>41</v>
      </c>
      <c r="B30" s="33">
        <v>488</v>
      </c>
      <c r="C30" s="34">
        <v>731</v>
      </c>
      <c r="D30" s="24">
        <f t="shared" si="10"/>
        <v>1219</v>
      </c>
      <c r="E30" s="15"/>
      <c r="F30" s="211" t="s">
        <v>93</v>
      </c>
      <c r="G30" s="212"/>
      <c r="H30" s="212"/>
      <c r="I30" s="212"/>
      <c r="J30" s="30">
        <v>21</v>
      </c>
      <c r="K30" s="54"/>
      <c r="L30" s="220" t="s">
        <v>94</v>
      </c>
      <c r="M30" s="220"/>
      <c r="N30" s="109"/>
      <c r="O30" s="109"/>
      <c r="P30" s="111" t="s">
        <v>95</v>
      </c>
      <c r="Q30" s="109"/>
      <c r="R30" s="109"/>
      <c r="S30" s="109"/>
      <c r="T30" s="109"/>
      <c r="U30" s="109"/>
      <c r="V30" s="13"/>
      <c r="W30" s="13"/>
      <c r="X30" s="13"/>
      <c r="Y30" s="54"/>
    </row>
    <row r="31" spans="1:25" ht="15.75" thickBot="1">
      <c r="A31" s="26" t="s">
        <v>104</v>
      </c>
      <c r="B31" s="27">
        <v>152</v>
      </c>
      <c r="C31" s="28">
        <v>450</v>
      </c>
      <c r="D31" s="24">
        <f t="shared" si="10"/>
        <v>602</v>
      </c>
      <c r="E31" s="15"/>
      <c r="F31" s="211" t="s">
        <v>97</v>
      </c>
      <c r="G31" s="212"/>
      <c r="H31" s="212"/>
      <c r="I31" s="212"/>
      <c r="J31" s="30">
        <v>119</v>
      </c>
      <c r="K31" s="54"/>
      <c r="L31" s="213" t="s">
        <v>98</v>
      </c>
      <c r="M31" s="213"/>
      <c r="N31" s="109"/>
      <c r="O31" s="109"/>
      <c r="P31" s="112" t="s">
        <v>99</v>
      </c>
      <c r="Q31" s="109"/>
      <c r="R31" s="156"/>
      <c r="S31" s="156"/>
      <c r="T31" s="156"/>
      <c r="U31" s="156"/>
      <c r="V31" s="17"/>
      <c r="W31" s="17"/>
      <c r="X31" s="17"/>
      <c r="Y31" s="54"/>
    </row>
    <row r="32" spans="1:25" ht="15.75" thickBot="1">
      <c r="A32" s="26" t="s">
        <v>78</v>
      </c>
      <c r="B32" s="27">
        <v>302</v>
      </c>
      <c r="C32" s="28">
        <v>326</v>
      </c>
      <c r="D32" s="24">
        <f t="shared" si="10"/>
        <v>628</v>
      </c>
      <c r="E32" s="15"/>
      <c r="F32" s="211" t="s">
        <v>101</v>
      </c>
      <c r="G32" s="212"/>
      <c r="H32" s="212"/>
      <c r="I32" s="214"/>
      <c r="J32" s="30">
        <v>8</v>
      </c>
      <c r="K32" s="54"/>
      <c r="L32" s="109"/>
      <c r="M32" s="109"/>
      <c r="N32" s="109"/>
      <c r="O32" s="109"/>
      <c r="P32" s="109"/>
      <c r="Q32" s="109"/>
      <c r="R32" s="219"/>
      <c r="S32" s="219"/>
      <c r="T32" s="156"/>
      <c r="U32" s="156"/>
      <c r="V32" s="109"/>
      <c r="W32" s="109"/>
      <c r="X32" s="109"/>
      <c r="Y32" s="7"/>
    </row>
    <row r="33" spans="1:25" ht="15" customHeight="1" thickBot="1">
      <c r="A33" s="26" t="s">
        <v>84</v>
      </c>
      <c r="B33" s="33">
        <v>53</v>
      </c>
      <c r="C33" s="34">
        <v>130</v>
      </c>
      <c r="D33" s="24">
        <f t="shared" si="10"/>
        <v>183</v>
      </c>
      <c r="E33" s="15"/>
      <c r="F33" s="211" t="s">
        <v>103</v>
      </c>
      <c r="G33" s="212"/>
      <c r="H33" s="212"/>
      <c r="I33" s="214"/>
      <c r="J33" s="30">
        <v>676</v>
      </c>
      <c r="K33" s="54"/>
      <c r="L33" s="109"/>
      <c r="M33" s="109"/>
      <c r="N33" s="109"/>
      <c r="O33" s="109"/>
      <c r="P33" s="109"/>
      <c r="Q33" s="109"/>
      <c r="R33" s="219"/>
      <c r="S33" s="219"/>
      <c r="T33" s="156"/>
      <c r="U33" s="156"/>
      <c r="V33" s="17"/>
      <c r="W33" s="17"/>
      <c r="X33" s="17"/>
      <c r="Y33" s="7"/>
    </row>
    <row r="34" spans="1:25" ht="15" customHeight="1" thickBot="1">
      <c r="A34" s="26" t="s">
        <v>92</v>
      </c>
      <c r="B34" s="30">
        <v>89</v>
      </c>
      <c r="C34" s="31">
        <v>87</v>
      </c>
      <c r="D34" s="24">
        <f t="shared" si="10"/>
        <v>176</v>
      </c>
      <c r="E34" s="15"/>
      <c r="F34" s="211" t="s">
        <v>105</v>
      </c>
      <c r="G34" s="212"/>
      <c r="H34" s="212"/>
      <c r="I34" s="214"/>
      <c r="J34" s="30">
        <v>3</v>
      </c>
      <c r="K34" s="54"/>
      <c r="L34" s="109"/>
      <c r="M34" s="109"/>
      <c r="N34" s="109"/>
      <c r="O34" s="109"/>
      <c r="P34" s="109"/>
      <c r="Q34" s="109"/>
      <c r="R34" s="219"/>
      <c r="S34" s="219"/>
      <c r="T34" s="156"/>
      <c r="U34" s="156"/>
      <c r="V34" s="17"/>
      <c r="W34" s="17"/>
      <c r="X34" s="17"/>
    </row>
    <row r="35" spans="1:25" ht="15" customHeight="1" thickBot="1">
      <c r="A35" s="42" t="s">
        <v>106</v>
      </c>
      <c r="B35" s="43">
        <v>179</v>
      </c>
      <c r="C35" s="34">
        <v>2203</v>
      </c>
      <c r="D35" s="24">
        <f t="shared" si="10"/>
        <v>2382</v>
      </c>
      <c r="E35" s="15"/>
      <c r="F35" s="211" t="s">
        <v>107</v>
      </c>
      <c r="G35" s="212"/>
      <c r="H35" s="212"/>
      <c r="I35" s="214"/>
      <c r="J35" s="30">
        <v>0</v>
      </c>
      <c r="K35" s="54"/>
      <c r="L35" s="109"/>
      <c r="M35" s="109"/>
      <c r="N35" s="109"/>
      <c r="O35" s="109"/>
      <c r="P35" s="109"/>
      <c r="Q35" s="109"/>
      <c r="R35" s="219"/>
      <c r="S35" s="219"/>
      <c r="T35" s="156"/>
      <c r="U35" s="156"/>
      <c r="V35" s="17"/>
      <c r="W35" s="17"/>
      <c r="X35" s="17"/>
    </row>
    <row r="36" spans="1:25" ht="15" customHeight="1" thickBot="1">
      <c r="A36" s="44" t="s">
        <v>108</v>
      </c>
      <c r="B36" s="45">
        <f>SUM(B2:B35)</f>
        <v>5974</v>
      </c>
      <c r="C36" s="45">
        <f>SUM(C2:C35)</f>
        <v>9887</v>
      </c>
      <c r="D36" s="46">
        <f>SUM(D12:D35)</f>
        <v>15861</v>
      </c>
      <c r="E36" s="15"/>
      <c r="F36" s="211" t="s">
        <v>109</v>
      </c>
      <c r="G36" s="212"/>
      <c r="H36" s="212"/>
      <c r="I36" s="214"/>
      <c r="J36" s="30">
        <v>236</v>
      </c>
      <c r="K36" s="54"/>
      <c r="L36" s="109"/>
      <c r="M36" s="109"/>
      <c r="N36" s="109"/>
      <c r="O36" s="109"/>
      <c r="P36" s="109"/>
      <c r="Q36" s="109"/>
      <c r="R36" s="219"/>
      <c r="S36" s="219"/>
      <c r="T36" s="156"/>
      <c r="U36" s="156"/>
      <c r="V36" s="17"/>
      <c r="W36" s="13"/>
      <c r="X36" s="13"/>
    </row>
    <row r="37" spans="1:25" ht="15" customHeight="1" thickBot="1">
      <c r="A37" s="47"/>
      <c r="B37" s="48"/>
      <c r="C37" s="48"/>
      <c r="D37" s="49"/>
      <c r="E37" s="15"/>
      <c r="F37" s="211" t="s">
        <v>110</v>
      </c>
      <c r="G37" s="212"/>
      <c r="H37" s="212"/>
      <c r="I37" s="214"/>
      <c r="J37" s="30">
        <v>12</v>
      </c>
      <c r="K37" s="7"/>
      <c r="L37" s="109"/>
      <c r="M37" s="109"/>
      <c r="N37" s="109"/>
      <c r="O37" s="113"/>
      <c r="P37" s="114"/>
      <c r="Q37" s="109"/>
      <c r="R37" s="219"/>
      <c r="S37" s="219"/>
      <c r="T37" s="156"/>
      <c r="U37" s="156"/>
      <c r="V37" s="17"/>
      <c r="W37" s="17"/>
      <c r="X37" s="13"/>
    </row>
    <row r="38" spans="1:25" ht="15" customHeight="1" thickBot="1">
      <c r="A38" s="231" t="s">
        <v>111</v>
      </c>
      <c r="B38" s="232"/>
      <c r="C38" s="233"/>
      <c r="D38" s="46">
        <v>14219</v>
      </c>
      <c r="E38" s="15"/>
      <c r="F38" s="234" t="s">
        <v>112</v>
      </c>
      <c r="G38" s="235"/>
      <c r="H38" s="235"/>
      <c r="I38" s="235"/>
      <c r="J38" s="115">
        <v>4</v>
      </c>
      <c r="K38" s="54"/>
      <c r="L38" s="218"/>
      <c r="M38" s="218"/>
      <c r="N38" s="218"/>
      <c r="O38" s="218"/>
      <c r="P38" s="218"/>
      <c r="Q38" s="218"/>
      <c r="R38" s="219"/>
      <c r="S38" s="219"/>
      <c r="T38" s="156"/>
      <c r="U38" s="156"/>
      <c r="V38" s="17"/>
      <c r="W38" s="13"/>
      <c r="X38" s="13"/>
    </row>
    <row r="39" spans="1:25" ht="15" customHeight="1" thickBot="1">
      <c r="A39" s="216" t="s">
        <v>113</v>
      </c>
      <c r="B39" s="217"/>
      <c r="C39" s="236"/>
      <c r="D39" s="46">
        <f>SUM(D36:D38)</f>
        <v>30080</v>
      </c>
      <c r="E39" s="15"/>
      <c r="K39" s="54"/>
      <c r="L39" s="218"/>
      <c r="M39" s="218"/>
      <c r="N39" s="218"/>
      <c r="O39" s="218"/>
      <c r="P39" s="218"/>
      <c r="Q39" s="218"/>
      <c r="R39" s="219"/>
      <c r="S39" s="219"/>
      <c r="T39" s="156"/>
      <c r="U39" s="156"/>
      <c r="V39" s="17"/>
      <c r="W39" s="13"/>
      <c r="X39" s="13"/>
    </row>
    <row r="40" spans="1:25">
      <c r="A40" s="51"/>
      <c r="B40" s="52"/>
      <c r="C40" s="52"/>
      <c r="D40" s="49"/>
      <c r="E40" s="15"/>
      <c r="K40" s="54"/>
      <c r="L40" s="218"/>
      <c r="M40" s="218"/>
      <c r="N40" s="218"/>
      <c r="O40" s="218"/>
      <c r="P40" s="218"/>
      <c r="Q40" s="218"/>
      <c r="R40" s="219"/>
      <c r="S40" s="219"/>
      <c r="T40" s="156"/>
      <c r="U40" s="156"/>
      <c r="V40" s="17"/>
      <c r="W40" s="13"/>
      <c r="X40" s="13"/>
    </row>
    <row r="41" spans="1:25">
      <c r="A41" s="51"/>
      <c r="B41" s="52"/>
      <c r="C41" s="52"/>
      <c r="D41" s="49"/>
      <c r="E41" s="15"/>
      <c r="K41" s="54"/>
      <c r="V41" s="17"/>
      <c r="W41" s="13"/>
      <c r="X41" s="13"/>
    </row>
    <row r="42" spans="1:25" ht="15" customHeight="1">
      <c r="A42" s="51"/>
      <c r="B42" s="52"/>
      <c r="C42" s="52"/>
      <c r="D42" s="49"/>
      <c r="E42" s="15"/>
      <c r="K42" s="54"/>
      <c r="V42" s="17"/>
      <c r="W42" s="13"/>
      <c r="X42" s="13"/>
    </row>
    <row r="43" spans="1:25" ht="15" customHeight="1">
      <c r="A43" s="51"/>
      <c r="B43" s="52"/>
      <c r="C43" s="52"/>
      <c r="D43" s="49"/>
      <c r="E43" s="15"/>
      <c r="K43" s="54"/>
      <c r="V43" s="17"/>
      <c r="W43" s="13"/>
      <c r="X43" s="13"/>
    </row>
    <row r="44" spans="1:25" ht="15" customHeight="1">
      <c r="A44" s="51"/>
      <c r="B44" s="53"/>
      <c r="C44" s="53"/>
      <c r="D44" s="49"/>
      <c r="E44" s="15"/>
      <c r="K44" s="54"/>
      <c r="V44" s="17"/>
      <c r="W44" s="13"/>
      <c r="X44" s="13"/>
    </row>
    <row r="45" spans="1:25">
      <c r="A45" s="7"/>
      <c r="B45" s="7"/>
      <c r="C45" s="7"/>
      <c r="D45" s="7"/>
      <c r="E45" s="7"/>
      <c r="K45" s="7"/>
      <c r="L45" s="116"/>
      <c r="M45" s="116"/>
      <c r="N45" s="116"/>
      <c r="O45" s="116"/>
      <c r="P45" s="116"/>
      <c r="Q45" s="116"/>
      <c r="R45" s="116"/>
      <c r="S45" s="113"/>
      <c r="T45" s="13"/>
      <c r="U45" s="13"/>
      <c r="V45" s="13"/>
      <c r="W45" s="13"/>
      <c r="X45" s="13"/>
    </row>
    <row r="46" spans="1:25">
      <c r="A46" s="7"/>
      <c r="B46" s="7"/>
      <c r="C46" s="7"/>
      <c r="D46" s="7"/>
      <c r="E46" s="7"/>
      <c r="K46" s="7"/>
      <c r="L46" s="116"/>
      <c r="M46" s="116"/>
      <c r="N46" s="116"/>
      <c r="O46" s="116"/>
      <c r="P46" s="116"/>
      <c r="Q46" s="116"/>
      <c r="R46" s="116"/>
      <c r="S46" s="116"/>
      <c r="T46" s="13"/>
      <c r="U46" s="13"/>
      <c r="V46" s="13"/>
      <c r="W46" s="13"/>
      <c r="X46" s="13"/>
    </row>
    <row r="47" spans="1:25">
      <c r="A47" s="7"/>
      <c r="B47" s="7"/>
      <c r="C47" s="7"/>
      <c r="D47" s="7"/>
      <c r="E47" s="7"/>
      <c r="K47" s="7"/>
      <c r="L47" s="220"/>
      <c r="M47" s="220"/>
      <c r="N47" s="13"/>
      <c r="O47" s="13"/>
      <c r="P47" s="112"/>
      <c r="Q47" s="112"/>
      <c r="R47" s="112"/>
      <c r="S47" s="13"/>
      <c r="T47" s="13"/>
      <c r="U47" s="13"/>
      <c r="V47" s="13"/>
      <c r="W47" s="13"/>
      <c r="X47" s="13"/>
    </row>
    <row r="48" spans="1:25">
      <c r="A48" s="7"/>
      <c r="B48" s="7"/>
      <c r="C48" s="7"/>
      <c r="D48" s="7"/>
      <c r="E48" s="7"/>
      <c r="K48" s="7"/>
      <c r="L48" s="213"/>
      <c r="M48" s="213"/>
      <c r="N48" s="13"/>
      <c r="O48" s="13"/>
      <c r="P48" s="112"/>
      <c r="Q48" s="112"/>
      <c r="R48" s="112"/>
      <c r="S48" s="13"/>
      <c r="T48" s="13"/>
      <c r="U48" s="13"/>
      <c r="V48" s="13"/>
      <c r="W48" s="13"/>
      <c r="X48" s="13"/>
    </row>
    <row r="49" spans="1:24">
      <c r="A49" s="7"/>
      <c r="B49" s="7"/>
      <c r="C49" s="7"/>
      <c r="D49" s="7"/>
      <c r="E49" s="7"/>
      <c r="K49" s="7"/>
      <c r="M49" s="7"/>
      <c r="N49" s="7"/>
      <c r="O49" s="7"/>
      <c r="P49" s="7"/>
      <c r="Q49" s="54"/>
      <c r="R49" s="7"/>
      <c r="S49" s="7"/>
      <c r="T49" s="7"/>
      <c r="U49" s="7"/>
      <c r="V49" s="7"/>
      <c r="W49" s="7"/>
      <c r="X49" s="7"/>
    </row>
    <row r="50" spans="1:24">
      <c r="A50" s="7"/>
      <c r="B50" s="7"/>
      <c r="C50" s="7"/>
      <c r="D50" s="7"/>
      <c r="E50" s="7"/>
      <c r="K50" s="7"/>
      <c r="L50" s="7"/>
      <c r="M50" s="7"/>
      <c r="N50" s="7"/>
      <c r="O50" s="7"/>
      <c r="P50" s="7"/>
      <c r="Q50" s="54"/>
      <c r="R50" s="7"/>
      <c r="S50" s="7"/>
      <c r="T50" s="7"/>
      <c r="U50" s="7"/>
      <c r="V50" s="7"/>
      <c r="W50" s="7"/>
      <c r="X50" s="7"/>
    </row>
    <row r="51" spans="1:24">
      <c r="A51" s="7"/>
      <c r="B51" s="7"/>
      <c r="C51" s="7"/>
      <c r="D51" s="7"/>
      <c r="E51" s="7"/>
      <c r="K51" s="7"/>
      <c r="L51" s="7"/>
      <c r="M51" s="7"/>
      <c r="N51" s="7"/>
      <c r="O51" s="7"/>
      <c r="P51" s="7"/>
      <c r="Q51" s="54"/>
      <c r="R51" s="7"/>
      <c r="S51" s="7"/>
      <c r="T51" s="7"/>
      <c r="U51" s="7"/>
      <c r="V51" s="7"/>
      <c r="W51" s="7"/>
      <c r="X51" s="7"/>
    </row>
    <row r="52" spans="1:24">
      <c r="A52" s="7"/>
      <c r="B52" s="7"/>
      <c r="C52" s="7"/>
      <c r="D52" s="7"/>
      <c r="E52" s="7"/>
      <c r="K52" s="7"/>
      <c r="L52" s="7"/>
      <c r="M52" s="7"/>
      <c r="N52" s="7"/>
      <c r="O52" s="7"/>
      <c r="P52" s="7"/>
      <c r="Q52" s="54"/>
      <c r="R52" s="7"/>
      <c r="S52" s="7"/>
      <c r="T52" s="7"/>
      <c r="U52" s="7"/>
      <c r="V52" s="7"/>
      <c r="W52" s="7"/>
      <c r="X52" s="7"/>
    </row>
    <row r="53" spans="1:24">
      <c r="A53" s="7"/>
      <c r="B53" s="7"/>
      <c r="C53" s="7"/>
      <c r="D53" s="7"/>
      <c r="E53" s="7"/>
      <c r="K53" s="7"/>
      <c r="L53" s="7"/>
      <c r="M53" s="7"/>
      <c r="N53" s="7"/>
      <c r="O53" s="7"/>
      <c r="P53" s="7"/>
      <c r="Q53" s="54"/>
      <c r="R53" s="7"/>
      <c r="S53" s="7"/>
      <c r="T53" s="7"/>
      <c r="U53" s="7"/>
      <c r="V53" s="7"/>
      <c r="W53" s="7"/>
      <c r="X53" s="7"/>
    </row>
    <row r="54" spans="1:24">
      <c r="A54" s="7"/>
      <c r="B54" s="7"/>
      <c r="C54" s="7"/>
      <c r="D54" s="7"/>
      <c r="E54" s="7"/>
      <c r="K54" s="7"/>
      <c r="L54" s="7"/>
      <c r="M54" s="7"/>
      <c r="N54" s="7"/>
      <c r="O54" s="7"/>
      <c r="P54" s="7"/>
      <c r="Q54" s="54"/>
      <c r="R54" s="7"/>
      <c r="S54" s="7"/>
      <c r="T54" s="7"/>
      <c r="U54" s="7"/>
      <c r="V54" s="7"/>
      <c r="W54" s="7"/>
      <c r="X54" s="7"/>
    </row>
    <row r="55" spans="1:24">
      <c r="A55" s="7"/>
      <c r="B55" s="7"/>
      <c r="C55" s="7"/>
      <c r="D55" s="7"/>
      <c r="E55" s="7"/>
      <c r="K55" s="7"/>
      <c r="L55" s="54"/>
      <c r="M55" s="54"/>
      <c r="N55" s="54"/>
      <c r="O55" s="54"/>
      <c r="P55" s="54"/>
      <c r="Q55" s="54"/>
      <c r="R55" s="7"/>
      <c r="S55" s="7"/>
      <c r="T55" s="7"/>
      <c r="U55" s="7"/>
      <c r="V55" s="7"/>
      <c r="W55" s="7"/>
      <c r="X55" s="7"/>
    </row>
    <row r="56" spans="1:24">
      <c r="K56" s="7"/>
      <c r="L56" s="54"/>
      <c r="M56" s="54"/>
      <c r="N56" s="54"/>
      <c r="O56" s="54"/>
      <c r="P56" s="54"/>
      <c r="Q56" s="54"/>
      <c r="R56" s="7"/>
      <c r="S56" s="7"/>
      <c r="T56" s="7"/>
      <c r="U56" s="7"/>
      <c r="V56" s="7"/>
      <c r="W56" s="7"/>
      <c r="X56" s="7"/>
    </row>
    <row r="57" spans="1:24"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>
      <c r="L59" s="7"/>
      <c r="M59" s="7"/>
      <c r="N59" s="7"/>
      <c r="O59" s="7"/>
      <c r="P59" s="7"/>
      <c r="Q59" s="7"/>
      <c r="R59" s="7"/>
      <c r="S59" s="7"/>
      <c r="T59" s="7"/>
      <c r="U59" s="7"/>
    </row>
    <row r="62" spans="1:24">
      <c r="A62" s="54"/>
      <c r="B62" s="54"/>
      <c r="C62" s="54"/>
      <c r="D62" s="54"/>
      <c r="E62" s="7"/>
      <c r="F62" s="54"/>
      <c r="G62" s="54"/>
      <c r="H62" s="54"/>
      <c r="I62" s="54"/>
      <c r="J62" s="54"/>
    </row>
    <row r="63" spans="1:24">
      <c r="A63" s="221"/>
      <c r="B63" s="221"/>
      <c r="C63" s="221"/>
      <c r="D63" s="54"/>
      <c r="E63" s="229"/>
      <c r="F63" s="229"/>
      <c r="G63" s="230"/>
      <c r="H63" s="54"/>
      <c r="I63" s="54"/>
      <c r="J63" s="54"/>
    </row>
    <row r="64" spans="1:24">
      <c r="A64" s="221"/>
      <c r="B64" s="221"/>
      <c r="C64" s="221"/>
      <c r="D64" s="54"/>
      <c r="E64" s="55"/>
      <c r="F64" s="55"/>
      <c r="G64" s="54"/>
      <c r="H64" s="54"/>
      <c r="I64" s="54"/>
      <c r="J64" s="54"/>
    </row>
    <row r="65" spans="1:10">
      <c r="A65" s="55"/>
      <c r="B65" s="55"/>
      <c r="C65" s="54"/>
      <c r="D65" s="54"/>
      <c r="E65" s="55"/>
      <c r="F65" s="55"/>
      <c r="G65" s="54"/>
      <c r="H65" s="54"/>
      <c r="I65" s="54"/>
      <c r="J65" s="54"/>
    </row>
    <row r="66" spans="1:10">
      <c r="A66" s="55"/>
      <c r="B66" s="55"/>
      <c r="C66" s="54"/>
      <c r="D66" s="54"/>
      <c r="E66" s="55"/>
      <c r="F66" s="55"/>
      <c r="G66" s="54"/>
      <c r="H66" s="54"/>
      <c r="I66" s="54"/>
      <c r="J66" s="54"/>
    </row>
    <row r="67" spans="1:10">
      <c r="A67" s="55"/>
      <c r="B67" s="55"/>
      <c r="C67" s="54"/>
      <c r="D67" s="54"/>
      <c r="E67" s="55"/>
      <c r="F67" s="55"/>
      <c r="G67" s="54"/>
      <c r="H67" s="54"/>
      <c r="I67" s="54"/>
      <c r="J67" s="54"/>
    </row>
    <row r="68" spans="1:10">
      <c r="A68" s="55"/>
      <c r="B68" s="55"/>
      <c r="C68" s="54"/>
      <c r="D68" s="54"/>
      <c r="E68" s="55"/>
      <c r="F68" s="55"/>
      <c r="G68" s="54"/>
      <c r="H68" s="54"/>
      <c r="I68" s="54"/>
      <c r="J68" s="54"/>
    </row>
    <row r="69" spans="1:10">
      <c r="A69" s="55"/>
      <c r="B69" s="55"/>
      <c r="C69" s="54"/>
      <c r="D69" s="54"/>
      <c r="E69" s="55"/>
      <c r="F69" s="55"/>
      <c r="G69" s="54"/>
      <c r="H69" s="54"/>
      <c r="I69" s="54"/>
      <c r="J69" s="54"/>
    </row>
    <row r="70" spans="1:10">
      <c r="A70" s="55"/>
      <c r="B70" s="55"/>
      <c r="C70" s="54"/>
      <c r="D70" s="54"/>
      <c r="E70" s="55"/>
      <c r="F70" s="55"/>
      <c r="G70" s="54"/>
      <c r="H70" s="54"/>
      <c r="I70" s="54"/>
      <c r="J70" s="54"/>
    </row>
    <row r="71" spans="1:10">
      <c r="A71" s="55"/>
      <c r="B71" s="55"/>
      <c r="C71" s="54"/>
      <c r="D71" s="54"/>
      <c r="E71" s="55"/>
      <c r="F71" s="55"/>
      <c r="G71" s="54"/>
      <c r="H71" s="54"/>
      <c r="I71" s="54"/>
      <c r="J71" s="54"/>
    </row>
    <row r="72" spans="1:10">
      <c r="A72" s="55"/>
      <c r="B72" s="55"/>
      <c r="C72" s="54"/>
      <c r="D72" s="54"/>
      <c r="E72" s="55"/>
      <c r="F72" s="55"/>
      <c r="G72" s="54"/>
      <c r="H72" s="54"/>
      <c r="I72" s="54"/>
      <c r="J72" s="54"/>
    </row>
    <row r="73" spans="1:10">
      <c r="A73" s="55"/>
      <c r="B73" s="55"/>
      <c r="C73" s="54"/>
      <c r="D73" s="54"/>
      <c r="E73" s="55"/>
      <c r="F73" s="55"/>
      <c r="G73" s="54"/>
      <c r="H73" s="54"/>
      <c r="I73" s="54"/>
      <c r="J73" s="54"/>
    </row>
    <row r="74" spans="1:10">
      <c r="A74" s="55"/>
      <c r="B74" s="55"/>
      <c r="C74" s="54"/>
      <c r="D74" s="54"/>
      <c r="E74" s="7"/>
      <c r="F74" s="54"/>
      <c r="G74" s="54"/>
      <c r="H74" s="54"/>
      <c r="I74" s="54"/>
      <c r="J74" s="54"/>
    </row>
    <row r="75" spans="1:10">
      <c r="A75" s="55"/>
      <c r="B75" s="55"/>
      <c r="C75" s="54"/>
      <c r="D75" s="54"/>
      <c r="E75" s="7"/>
      <c r="F75" s="54"/>
      <c r="G75" s="54"/>
      <c r="H75" s="54"/>
      <c r="I75" s="54"/>
      <c r="J75" s="54"/>
    </row>
    <row r="76" spans="1:10">
      <c r="A76" s="55"/>
      <c r="B76" s="55"/>
      <c r="C76" s="54"/>
      <c r="D76" s="54"/>
      <c r="E76" s="7"/>
      <c r="F76" s="54"/>
      <c r="G76" s="54"/>
      <c r="H76" s="54"/>
      <c r="I76" s="54"/>
      <c r="J76" s="54"/>
    </row>
    <row r="77" spans="1:10">
      <c r="A77" s="54"/>
      <c r="B77" s="54"/>
      <c r="C77" s="54"/>
      <c r="D77" s="54"/>
      <c r="E77" s="7"/>
      <c r="F77" s="54"/>
      <c r="G77" s="54"/>
      <c r="H77" s="54"/>
      <c r="I77" s="54"/>
      <c r="J77" s="54"/>
    </row>
    <row r="78" spans="1:10">
      <c r="A78" s="54"/>
      <c r="B78" s="54"/>
      <c r="C78" s="54"/>
      <c r="D78" s="54"/>
      <c r="E78" s="7"/>
      <c r="F78" s="54"/>
      <c r="G78" s="54"/>
      <c r="H78" s="54"/>
      <c r="I78" s="54"/>
      <c r="J78" s="54"/>
    </row>
    <row r="79" spans="1:10">
      <c r="A79" s="221"/>
      <c r="B79" s="221"/>
      <c r="C79" s="221"/>
      <c r="D79" s="54"/>
      <c r="E79" s="7"/>
      <c r="F79" s="54"/>
      <c r="G79" s="54"/>
      <c r="H79" s="54"/>
      <c r="I79" s="54"/>
      <c r="J79" s="54"/>
    </row>
    <row r="80" spans="1:10">
      <c r="A80" s="221"/>
      <c r="B80" s="221"/>
      <c r="C80" s="221"/>
      <c r="D80" s="54"/>
      <c r="E80" s="7"/>
      <c r="F80" s="54"/>
      <c r="G80" s="54"/>
      <c r="H80" s="54"/>
      <c r="I80" s="54"/>
      <c r="J80" s="54"/>
    </row>
    <row r="81" spans="1:10">
      <c r="A81" s="55"/>
      <c r="B81" s="55"/>
      <c r="C81" s="54"/>
      <c r="D81" s="54"/>
      <c r="E81" s="7"/>
      <c r="F81" s="54"/>
      <c r="G81" s="54"/>
      <c r="H81" s="54"/>
      <c r="I81" s="54"/>
      <c r="J81" s="54"/>
    </row>
    <row r="82" spans="1:10">
      <c r="A82" s="55"/>
      <c r="B82" s="55"/>
      <c r="C82" s="54"/>
      <c r="D82" s="54"/>
      <c r="E82" s="7"/>
      <c r="F82" s="54"/>
      <c r="G82" s="54"/>
      <c r="H82" s="54"/>
      <c r="I82" s="54"/>
      <c r="J82" s="54"/>
    </row>
    <row r="83" spans="1:10">
      <c r="A83" s="55"/>
      <c r="B83" s="55"/>
      <c r="C83" s="54"/>
      <c r="D83" s="54"/>
      <c r="E83" s="7"/>
      <c r="F83" s="54"/>
      <c r="G83" s="54"/>
      <c r="H83" s="54"/>
      <c r="I83" s="54"/>
      <c r="J83" s="54"/>
    </row>
    <row r="84" spans="1:10">
      <c r="A84" s="55"/>
      <c r="B84" s="55"/>
      <c r="C84" s="54"/>
      <c r="D84" s="54"/>
      <c r="E84" s="7"/>
      <c r="F84" s="54"/>
      <c r="G84" s="54"/>
      <c r="H84" s="54"/>
      <c r="I84" s="54"/>
      <c r="J84" s="54"/>
    </row>
    <row r="85" spans="1:10">
      <c r="A85" s="55"/>
      <c r="B85" s="55"/>
      <c r="C85" s="54"/>
      <c r="D85" s="54"/>
      <c r="E85" s="7"/>
      <c r="F85" s="54"/>
      <c r="G85" s="54"/>
      <c r="H85" s="54"/>
      <c r="I85" s="54"/>
      <c r="J85" s="54"/>
    </row>
    <row r="86" spans="1:10">
      <c r="A86" s="55"/>
      <c r="B86" s="55"/>
      <c r="C86" s="54"/>
      <c r="D86" s="54"/>
      <c r="E86" s="7"/>
      <c r="F86" s="54"/>
      <c r="G86" s="54"/>
      <c r="H86" s="54"/>
      <c r="I86" s="54"/>
      <c r="J86" s="54"/>
    </row>
    <row r="87" spans="1:10">
      <c r="A87" s="55"/>
      <c r="B87" s="55"/>
      <c r="C87" s="54"/>
      <c r="D87" s="54"/>
      <c r="E87" s="7"/>
      <c r="F87" s="54"/>
      <c r="G87" s="54"/>
      <c r="H87" s="54"/>
      <c r="I87" s="54"/>
      <c r="J87" s="54"/>
    </row>
    <row r="88" spans="1:10">
      <c r="A88" s="55"/>
      <c r="B88" s="55"/>
      <c r="C88" s="54"/>
      <c r="D88" s="54"/>
      <c r="E88" s="7"/>
      <c r="F88" s="54"/>
      <c r="G88" s="54"/>
      <c r="H88" s="54"/>
      <c r="I88" s="54"/>
      <c r="J88" s="54"/>
    </row>
    <row r="89" spans="1:10">
      <c r="A89" s="55"/>
      <c r="B89" s="55"/>
      <c r="C89" s="54"/>
      <c r="D89" s="54"/>
      <c r="E89" s="7"/>
      <c r="F89" s="54"/>
      <c r="G89" s="54"/>
      <c r="H89" s="54"/>
      <c r="I89" s="54"/>
      <c r="J89" s="54"/>
    </row>
    <row r="90" spans="1:10">
      <c r="A90" s="54"/>
      <c r="B90" s="54"/>
      <c r="C90" s="54"/>
      <c r="D90" s="54"/>
      <c r="E90" s="7"/>
      <c r="F90" s="54"/>
      <c r="G90" s="54"/>
      <c r="H90" s="54"/>
      <c r="I90" s="54"/>
      <c r="J90" s="54"/>
    </row>
    <row r="91" spans="1:10">
      <c r="A91" s="54"/>
      <c r="B91" s="54"/>
      <c r="C91" s="54"/>
      <c r="D91" s="54"/>
      <c r="E91" s="7"/>
      <c r="F91" s="54"/>
      <c r="G91" s="54"/>
      <c r="H91" s="54"/>
      <c r="I91" s="54"/>
      <c r="J91" s="54"/>
    </row>
  </sheetData>
  <sortState ref="L4:X9">
    <sortCondition ref="L4"/>
  </sortState>
  <mergeCells count="78">
    <mergeCell ref="A63:C64"/>
    <mergeCell ref="A79:C80"/>
    <mergeCell ref="A4:A6"/>
    <mergeCell ref="L2:L3"/>
    <mergeCell ref="L14:L15"/>
    <mergeCell ref="L48:M48"/>
    <mergeCell ref="E63:G63"/>
    <mergeCell ref="A38:C38"/>
    <mergeCell ref="F38:I38"/>
    <mergeCell ref="A39:C39"/>
    <mergeCell ref="F35:I35"/>
    <mergeCell ref="F36:I36"/>
    <mergeCell ref="F37:I37"/>
    <mergeCell ref="F33:I33"/>
    <mergeCell ref="F34:I34"/>
    <mergeCell ref="F30:I30"/>
    <mergeCell ref="R2:R3"/>
    <mergeCell ref="S2:S3"/>
    <mergeCell ref="L40:Q40"/>
    <mergeCell ref="R40:S40"/>
    <mergeCell ref="L47:M47"/>
    <mergeCell ref="L38:Q38"/>
    <mergeCell ref="R38:S38"/>
    <mergeCell ref="L39:Q39"/>
    <mergeCell ref="R39:S39"/>
    <mergeCell ref="R35:S35"/>
    <mergeCell ref="R36:S36"/>
    <mergeCell ref="R37:S37"/>
    <mergeCell ref="R32:S32"/>
    <mergeCell ref="R33:S33"/>
    <mergeCell ref="R34:S34"/>
    <mergeCell ref="L30:M30"/>
    <mergeCell ref="F31:I31"/>
    <mergeCell ref="L31:M31"/>
    <mergeCell ref="F32:I32"/>
    <mergeCell ref="F26:G26"/>
    <mergeCell ref="F27:J27"/>
    <mergeCell ref="F28:I28"/>
    <mergeCell ref="R28:S28"/>
    <mergeCell ref="F29:I29"/>
    <mergeCell ref="R29:S29"/>
    <mergeCell ref="F21:I21"/>
    <mergeCell ref="F22:I22"/>
    <mergeCell ref="F23:I23"/>
    <mergeCell ref="F24:I24"/>
    <mergeCell ref="F25:G25"/>
    <mergeCell ref="F16:G16"/>
    <mergeCell ref="F17:G17"/>
    <mergeCell ref="F18:G18"/>
    <mergeCell ref="F19:G19"/>
    <mergeCell ref="F20:G20"/>
    <mergeCell ref="F11:G11"/>
    <mergeCell ref="F12:G12"/>
    <mergeCell ref="F13:G13"/>
    <mergeCell ref="L13:U13"/>
    <mergeCell ref="M14:O14"/>
    <mergeCell ref="Q14:S14"/>
    <mergeCell ref="B8:C8"/>
    <mergeCell ref="E8:F8"/>
    <mergeCell ref="H8:I8"/>
    <mergeCell ref="A10:D10"/>
    <mergeCell ref="F10:J10"/>
    <mergeCell ref="F15:G15"/>
    <mergeCell ref="B1:H1"/>
    <mergeCell ref="L1:X1"/>
    <mergeCell ref="B2:H2"/>
    <mergeCell ref="M2:N2"/>
    <mergeCell ref="O2:Q2"/>
    <mergeCell ref="T2:T3"/>
    <mergeCell ref="U2:U3"/>
    <mergeCell ref="V2:V3"/>
    <mergeCell ref="W2:W3"/>
    <mergeCell ref="X2:X3"/>
    <mergeCell ref="B3:H3"/>
    <mergeCell ref="D4:F4"/>
    <mergeCell ref="I4:J4"/>
    <mergeCell ref="H6:I6"/>
    <mergeCell ref="C7:F7"/>
  </mergeCells>
  <pageMargins left="5.23353494623656E-2" right="0.118110236220472" top="0" bottom="0" header="0" footer="0"/>
  <pageSetup paperSize="9" scale="89" pageOrder="overThenDown" orientation="portrait" verticalDpi="72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2" sqref="F32"/>
    </sheetView>
  </sheetViews>
  <sheetFormatPr baseColWidth="10" defaultColWidth="11" defaultRowHeight="1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dell</cp:lastModifiedBy>
  <cp:lastPrinted>2026-04-07T15:54:26Z</cp:lastPrinted>
  <dcterms:created xsi:type="dcterms:W3CDTF">2018-04-02T22:44:00Z</dcterms:created>
  <dcterms:modified xsi:type="dcterms:W3CDTF">2026-04-07T15:54:35Z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3BC0AF4EB0FE472DAA4CA71D73E59D5D_13</vt:lpwstr>
  </property>
  <property fmtid="{D5CDD505-2E9C-101B-9397-08002B2CF9AE}" pid="3" name="KSOProductBuildVer">
    <vt:lpwstr>2058-12.9.0.21549</vt:lpwstr>
  </property>
</Properties>
</file>