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Admnistracion 1\Desktop\"/>
    </mc:Choice>
  </mc:AlternateContent>
  <xr:revisionPtr revIDLastSave="0" documentId="13_ncr:1_{1B13EA33-E16B-4F7C-91CD-967AE11D528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H.Almirante Presupuest Aprobado" sheetId="1" r:id="rId1"/>
    <sheet name="P2 Presupuesto Aprobado-Ejec " sheetId="2" r:id="rId2"/>
    <sheet name="P3 Ejecucion " sheetId="3" state="hidden" r:id="rId3"/>
  </sheets>
  <definedNames>
    <definedName name="_xlnm.Print_Area" localSheetId="0">'H.Almirante Presupuest Aprobado'!$A$1:$G$97</definedName>
    <definedName name="_xlnm.Print_Area" localSheetId="1">'P2 Presupuesto Aprobado-Ejec '!$A$1:$R$95</definedName>
  </definedNames>
  <calcPr calcId="181029"/>
</workbook>
</file>

<file path=xl/calcChain.xml><?xml version="1.0" encoding="utf-8"?>
<calcChain xmlns="http://schemas.openxmlformats.org/spreadsheetml/2006/main">
  <c r="R54" i="2" l="1"/>
  <c r="R28" i="2"/>
  <c r="R18" i="2"/>
  <c r="R12" i="2"/>
  <c r="G85" i="2"/>
  <c r="J85" i="2"/>
  <c r="I12" i="2"/>
  <c r="K85" i="2"/>
  <c r="I85" i="2"/>
  <c r="I54" i="2"/>
  <c r="I28" i="2"/>
  <c r="I18" i="2"/>
  <c r="H54" i="2"/>
  <c r="H28" i="2"/>
  <c r="H18" i="2"/>
  <c r="H12" i="2"/>
  <c r="G54" i="2"/>
  <c r="G28" i="2"/>
  <c r="G18" i="2"/>
  <c r="R85" i="2" l="1"/>
  <c r="G12" i="2"/>
  <c r="F54" i="2"/>
  <c r="F28" i="2"/>
  <c r="F18" i="2"/>
  <c r="F12" i="2"/>
  <c r="E57" i="2" l="1"/>
  <c r="E56" i="2"/>
  <c r="E55" i="2"/>
  <c r="E37" i="2"/>
  <c r="E35" i="2"/>
  <c r="E32" i="2"/>
  <c r="E31" i="2"/>
  <c r="E29" i="2"/>
  <c r="E26" i="2"/>
  <c r="E25" i="2"/>
  <c r="E20" i="2"/>
  <c r="E19" i="2"/>
  <c r="E14" i="2"/>
  <c r="E13" i="2"/>
  <c r="E13" i="1"/>
  <c r="E14" i="1"/>
  <c r="E18" i="1"/>
  <c r="E19" i="1"/>
  <c r="E20" i="1"/>
  <c r="E25" i="1"/>
  <c r="E26" i="1"/>
  <c r="E28" i="1"/>
  <c r="E29" i="1"/>
  <c r="E31" i="1"/>
  <c r="E32" i="1"/>
  <c r="E35" i="1"/>
  <c r="E37" i="1"/>
  <c r="E54" i="1"/>
  <c r="E55" i="1"/>
  <c r="E56" i="1"/>
  <c r="E57" i="1"/>
  <c r="E12" i="1"/>
  <c r="D18" i="1" l="1"/>
  <c r="Q85" i="2" l="1"/>
  <c r="P85" i="2"/>
  <c r="N85" i="2"/>
  <c r="M85" i="2"/>
  <c r="O85" i="2"/>
  <c r="L85" i="2"/>
  <c r="S85" i="2" l="1"/>
  <c r="H85" i="2" l="1"/>
  <c r="F85" i="2"/>
  <c r="D28" i="1" l="1"/>
  <c r="D54" i="1"/>
  <c r="D54" i="2"/>
  <c r="E54" i="2" s="1"/>
  <c r="D28" i="2"/>
  <c r="E28" i="2" s="1"/>
  <c r="D18" i="2"/>
  <c r="E18" i="2" s="1"/>
  <c r="D12" i="2"/>
  <c r="E12" i="2" s="1"/>
  <c r="D12" i="1"/>
  <c r="D85" i="1" l="1"/>
  <c r="E85" i="1"/>
  <c r="D85" i="2"/>
  <c r="E85" i="2"/>
</calcChain>
</file>

<file path=xl/sharedStrings.xml><?xml version="1.0" encoding="utf-8"?>
<sst xmlns="http://schemas.openxmlformats.org/spreadsheetml/2006/main" count="281" uniqueCount="111">
  <si>
    <t>{Ministerio al que está adscrito (si aplica)}</t>
  </si>
  <si>
    <t xml:space="preserve">Nombre de la institución </t>
  </si>
  <si>
    <t>Año {año}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</si>
  <si>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</si>
  <si>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</si>
  <si>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</si>
  <si>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</si>
  <si>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</si>
  <si>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</si>
  <si>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</si>
  <si>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</si>
  <si>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</si>
  <si>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</si>
  <si>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</si>
  <si>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</si>
  <si>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</si>
  <si>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</si>
  <si>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</si>
  <si>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</si>
  <si>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</si>
  <si>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</si>
  <si>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</si>
  <si>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</si>
  <si>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</si>
  <si>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</si>
  <si>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</si>
  <si>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</si>
  <si>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</si>
  <si>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</si>
  <si>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</si>
  <si>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</si>
  <si>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</si>
  <si>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</si>
  <si>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</si>
  <si>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</si>
  <si>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</si>
  <si>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</si>
  <si>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</si>
  <si>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</si>
  <si>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</si>
  <si>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</si>
  <si>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</si>
  <si>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</si>
  <si>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</si>
  <si>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</si>
  <si>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</si>
  <si>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</si>
  <si>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</si>
  <si>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</si>
  <si>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</si>
  <si>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</si>
  <si>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</si>
  <si>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</si>
  <si>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</si>
  <si>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</si>
  <si>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</si>
  <si>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</si>
  <si>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</si>
  <si>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</si>
  <si>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</si>
  <si>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</si>
  <si>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</si>
  <si>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</si>
  <si>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</si>
  <si>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</si>
  <si>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</si>
  <si>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</si>
  <si>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</si>
  <si>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</si>
  <si>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</si>
  <si>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</si>
  <si>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</si>
  <si>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</si>
  <si>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</si>
  <si>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</si>
  <si>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</si>
  <si>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</si>
  <si>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</si>
  <si>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</si>
  <si>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</si>
  <si>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</si>
  <si>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</si>
  <si>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</si>
  <si>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</si>
  <si>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</si>
  <si>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</si>
  <si>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Ejecución de Gasto y Aplicaciones financieras 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</si>
  <si>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</si>
  <si>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</si>
  <si>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</si>
  <si>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</si>
  <si>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</si>
  <si>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</si>
  <si>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</si>
  <si>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</si>
  <si>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</si>
  <si>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</si>
  <si>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</si>
  <si>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</si>
  <si>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</si>
  <si>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</si>
  <si>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Servicio Nacional de Salud.</t>
  </si>
  <si>
    <t>SERVICIO NACIONAL DE SALUD  (SNS)</t>
  </si>
  <si>
    <t xml:space="preserve">HOSPITAL EL ALMIRANTE </t>
  </si>
  <si>
    <t xml:space="preserve">ADMINISTRACION </t>
  </si>
  <si>
    <t>AÑO 2026</t>
  </si>
  <si>
    <t>Año. 2026</t>
  </si>
  <si>
    <t xml:space="preserve">Lic. Flabia Quevedo Encarnacion </t>
  </si>
  <si>
    <r>
      <rPr>
        <b/>
        <sz val="12"/>
        <color theme="1"/>
        <rFont val="Calibri"/>
        <family val="2"/>
        <scheme val="minor"/>
      </rPr>
      <t>Presupuesto aprobado:</t>
    </r>
    <r>
      <rPr>
        <sz val="12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</si>
  <si>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2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</si>
  <si>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2"/>
        <color theme="1"/>
        <rFont val="Calibri"/>
        <family val="2"/>
        <scheme val="minor"/>
      </rPr>
      <t>Total devengado:</t>
    </r>
    <r>
      <rPr>
        <sz val="12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</si>
</sst>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#.##0.00"/>
    <numFmt numFmtId="166" formatCode="0.0"/>
  </numFmts>
  <fonts count="2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5117038483843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5117038483843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4506668294322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4506668294322"/>
      </top>
      <bottom/>
      <diagonal/>
    </border>
    <border>
      <left/>
      <right style="thin">
        <color auto="1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82">
    <xf numFmtId="0" fontId="0" fillId="0" borderId="0" xfId="0"/>
    <xf numFmtId="0" fontId="10" fillId="0" borderId="0" xfId="0" applyFont="1" applyAlignment="1">
      <alignment horizontal="center" vertical="top" wrapText="1" readingOrder="1"/>
    </xf>
    <xf numFmtId="0" fontId="11" fillId="2" borderId="2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left"/>
    </xf>
    <xf numFmtId="164" fontId="12" fillId="0" borderId="4" xfId="0" applyNumberFormat="1" applyFont="1" applyBorder="1"/>
    <xf numFmtId="0" fontId="12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0" borderId="5" xfId="0" applyBorder="1"/>
    <xf numFmtId="0" fontId="0" fillId="0" borderId="6" xfId="0" applyBorder="1"/>
    <xf numFmtId="0" fontId="11" fillId="2" borderId="7" xfId="0" applyFont="1" applyFill="1" applyBorder="1" applyAlignment="1">
      <alignment vertical="center"/>
    </xf>
    <xf numFmtId="164" fontId="12" fillId="2" borderId="7" xfId="0" applyNumberFormat="1" applyFont="1" applyFill="1" applyBorder="1"/>
    <xf numFmtId="164" fontId="12" fillId="0" borderId="0" xfId="0" applyNumberFormat="1" applyFont="1"/>
    <xf numFmtId="164" fontId="0" fillId="0" borderId="0" xfId="0" applyNumberFormat="1"/>
    <xf numFmtId="0" fontId="0" fillId="0" borderId="12" xfId="0" applyBorder="1" applyAlignment="1">
      <alignment vertical="center"/>
    </xf>
    <xf numFmtId="0" fontId="12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7" fillId="0" borderId="0" xfId="0" applyFont="1" applyAlignment="1">
      <alignment vertical="center" wrapText="1" readingOrder="1"/>
    </xf>
    <xf numFmtId="0" fontId="8" fillId="0" borderId="0" xfId="0" applyFont="1" applyAlignment="1">
      <alignment vertical="top" wrapText="1" readingOrder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top" wrapText="1" readingOrder="1"/>
    </xf>
    <xf numFmtId="0" fontId="0" fillId="4" borderId="0" xfId="0" applyFill="1"/>
    <xf numFmtId="164" fontId="13" fillId="0" borderId="0" xfId="0" applyNumberFormat="1" applyFont="1"/>
    <xf numFmtId="0" fontId="13" fillId="0" borderId="0" xfId="0" applyFont="1" applyAlignment="1">
      <alignment horizontal="left" indent="2"/>
    </xf>
    <xf numFmtId="2" fontId="15" fillId="0" borderId="0" xfId="0" applyNumberFormat="1" applyFont="1"/>
    <xf numFmtId="0" fontId="12" fillId="0" borderId="0" xfId="0" applyFont="1"/>
    <xf numFmtId="166" fontId="0" fillId="0" borderId="0" xfId="0" applyNumberFormat="1"/>
    <xf numFmtId="0" fontId="5" fillId="0" borderId="0" xfId="0" applyFont="1"/>
    <xf numFmtId="0" fontId="4" fillId="0" borderId="0" xfId="0" applyFont="1"/>
    <xf numFmtId="0" fontId="3" fillId="0" borderId="0" xfId="0" applyFont="1"/>
    <xf numFmtId="0" fontId="2" fillId="0" borderId="0" xfId="0" applyFont="1"/>
    <xf numFmtId="164" fontId="16" fillId="0" borderId="4" xfId="0" applyNumberFormat="1" applyFont="1" applyBorder="1"/>
    <xf numFmtId="0" fontId="6" fillId="0" borderId="0" xfId="0" applyFont="1"/>
    <xf numFmtId="0" fontId="17" fillId="0" borderId="4" xfId="0" applyFont="1" applyBorder="1" applyAlignment="1">
      <alignment horizontal="left"/>
    </xf>
    <xf numFmtId="164" fontId="17" fillId="0" borderId="4" xfId="0" applyNumberFormat="1" applyFont="1" applyBorder="1"/>
    <xf numFmtId="0" fontId="18" fillId="0" borderId="0" xfId="0" applyFont="1"/>
    <xf numFmtId="0" fontId="17" fillId="0" borderId="0" xfId="0" applyFont="1" applyAlignment="1">
      <alignment horizontal="left" indent="1"/>
    </xf>
    <xf numFmtId="164" fontId="17" fillId="0" borderId="0" xfId="0" applyNumberFormat="1" applyFont="1"/>
    <xf numFmtId="0" fontId="17" fillId="0" borderId="0" xfId="0" applyFont="1"/>
    <xf numFmtId="0" fontId="18" fillId="0" borderId="0" xfId="0" applyFont="1" applyAlignment="1">
      <alignment horizontal="left" indent="2"/>
    </xf>
    <xf numFmtId="164" fontId="18" fillId="0" borderId="0" xfId="0" applyNumberFormat="1" applyFont="1"/>
    <xf numFmtId="0" fontId="18" fillId="0" borderId="5" xfId="0" applyFont="1" applyBorder="1"/>
    <xf numFmtId="0" fontId="16" fillId="0" borderId="0" xfId="0" applyFont="1"/>
    <xf numFmtId="0" fontId="19" fillId="0" borderId="0" xfId="0" applyFont="1"/>
    <xf numFmtId="165" fontId="16" fillId="0" borderId="0" xfId="0" applyNumberFormat="1" applyFont="1"/>
    <xf numFmtId="4" fontId="6" fillId="0" borderId="0" xfId="0" applyNumberFormat="1" applyFont="1"/>
    <xf numFmtId="0" fontId="20" fillId="0" borderId="0" xfId="0" applyFont="1"/>
    <xf numFmtId="0" fontId="22" fillId="0" borderId="0" xfId="0" applyFont="1"/>
    <xf numFmtId="0" fontId="21" fillId="3" borderId="2" xfId="0" applyFont="1" applyFill="1" applyBorder="1" applyAlignment="1">
      <alignment horizontal="center"/>
    </xf>
    <xf numFmtId="0" fontId="21" fillId="3" borderId="3" xfId="0" applyFont="1" applyFill="1" applyBorder="1" applyAlignment="1">
      <alignment horizontal="center"/>
    </xf>
    <xf numFmtId="0" fontId="24" fillId="0" borderId="4" xfId="0" applyFont="1" applyBorder="1" applyAlignment="1">
      <alignment horizontal="left"/>
    </xf>
    <xf numFmtId="164" fontId="24" fillId="0" borderId="4" xfId="0" applyNumberFormat="1" applyFont="1" applyBorder="1"/>
    <xf numFmtId="0" fontId="23" fillId="5" borderId="7" xfId="0" applyFont="1" applyFill="1" applyBorder="1" applyAlignment="1">
      <alignment vertical="center"/>
    </xf>
    <xf numFmtId="164" fontId="23" fillId="5" borderId="7" xfId="0" applyNumberFormat="1" applyFont="1" applyFill="1" applyBorder="1"/>
    <xf numFmtId="43" fontId="22" fillId="6" borderId="0" xfId="0" applyNumberFormat="1" applyFont="1" applyFill="1"/>
    <xf numFmtId="0" fontId="22" fillId="6" borderId="0" xfId="0" applyFont="1" applyFill="1"/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6" fillId="0" borderId="12" xfId="0" applyFont="1" applyBorder="1" applyAlignment="1">
      <alignment vertical="center" wrapText="1"/>
    </xf>
    <xf numFmtId="0" fontId="16" fillId="0" borderId="12" xfId="0" applyFont="1" applyBorder="1" applyAlignment="1">
      <alignment wrapText="1"/>
    </xf>
    <xf numFmtId="0" fontId="6" fillId="0" borderId="12" xfId="0" applyFont="1" applyBorder="1" applyAlignment="1">
      <alignment wrapText="1"/>
    </xf>
    <xf numFmtId="0" fontId="11" fillId="2" borderId="2" xfId="0" applyFont="1" applyFill="1" applyBorder="1" applyAlignment="1">
      <alignment horizontal="left" vertical="center"/>
    </xf>
    <xf numFmtId="43" fontId="11" fillId="2" borderId="2" xfId="1" applyFont="1" applyFill="1" applyBorder="1" applyAlignment="1">
      <alignment horizontal="center" vertical="center" wrapText="1"/>
    </xf>
    <xf numFmtId="43" fontId="11" fillId="2" borderId="10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1" fillId="3" borderId="8" xfId="0" applyFont="1" applyFill="1" applyBorder="1" applyAlignment="1">
      <alignment horizontal="center" vertical="center"/>
    </xf>
    <xf numFmtId="0" fontId="21" fillId="3" borderId="9" xfId="0" applyFont="1" applyFill="1" applyBorder="1" applyAlignment="1">
      <alignment horizontal="center" vertical="center"/>
    </xf>
    <xf numFmtId="0" fontId="21" fillId="3" borderId="11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left" vertical="center"/>
    </xf>
    <xf numFmtId="43" fontId="21" fillId="2" borderId="2" xfId="1" applyFont="1" applyFill="1" applyBorder="1" applyAlignment="1">
      <alignment horizontal="center" vertical="center" wrapText="1"/>
    </xf>
    <xf numFmtId="43" fontId="21" fillId="2" borderId="10" xfId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top" wrapText="1" readingOrder="1"/>
    </xf>
    <xf numFmtId="0" fontId="25" fillId="0" borderId="0" xfId="0" applyFont="1" applyAlignment="1">
      <alignment horizontal="center" vertical="top" wrapText="1" readingOrder="1"/>
    </xf>
    <xf numFmtId="0" fontId="8" fillId="0" borderId="1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50799</xdr:colOff>
      <xdr:row>2</xdr:row>
      <xdr:rowOff>136524</xdr:rowOff>
    </xdr:from>
    <xdr:to>
      <xdr:col>2</xdr:col>
      <xdr:colOff>2639084</xdr:colOff>
      <xdr:row>6</xdr:row>
      <xdr:rowOff>31750</xdr:rowOff>
    </xdr:to>
    <xdr:pic>
      <xdr:nvPicPr>
        <xdr:cNvPr id="2" name="Imagen 1" descr="Hospital El Almirante">
          <a:extLst>
            <a:ext uri="{FF2B5EF4-FFF2-40B4-BE49-F238E27FC236}">
              <a16:creationId xmlns:a16="http://schemas.microsoft.com/office/drawing/2014/main" id="{C53F845C-3371-168C-A64A-2C7E8B5DE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4799" y="517524"/>
          <a:ext cx="2588285" cy="942976"/>
        </a:xfrm>
        <a:prstGeom prst="rect">
          <a:avLst/>
        </a:prstGeom>
        <a:ln/>
      </xdr:spPr>
    </xdr:pic>
    <xdr:clientData/>
  </xdr:twoCellAnchor>
  <xdr:twoCellAnchor editAs="oneCell">
    <xdr:from>
      <xdr:col>11</xdr:col>
      <xdr:colOff>393700</xdr:colOff>
      <xdr:row>16</xdr:row>
      <xdr:rowOff>3175</xdr:rowOff>
    </xdr:from>
    <xdr:to>
      <xdr:col>14</xdr:col>
      <xdr:colOff>444500</xdr:colOff>
      <xdr:row>20</xdr:row>
      <xdr:rowOff>180995</xdr:rowOff>
    </xdr:to>
    <xdr:pic>
      <xdr:nvPicPr>
        <xdr:cNvPr id="3" name="Picture 1" descr="transparente_version2">
          <a:extLst>
            <a:ext uri="{FF2B5EF4-FFF2-40B4-BE49-F238E27FC236}">
              <a16:creationId xmlns:a16="http://schemas.microsoft.com/office/drawing/2014/main" id="{75B85E98-704D-3665-FAA2-312057C8E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03700" y="3463925"/>
          <a:ext cx="2336800" cy="111444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650875</xdr:colOff>
      <xdr:row>2</xdr:row>
      <xdr:rowOff>84556</xdr:rowOff>
    </xdr:from>
    <xdr:to>
      <xdr:col>6</xdr:col>
      <xdr:colOff>608836</xdr:colOff>
      <xdr:row>6</xdr:row>
      <xdr:rowOff>177652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C55135C7-CD4D-8692-5A24-489F49E32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239250" y="465556"/>
          <a:ext cx="4069586" cy="11408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415925</xdr:colOff>
      <xdr:row>2</xdr:row>
      <xdr:rowOff>63499</xdr:rowOff>
    </xdr:from>
    <xdr:to>
      <xdr:col>2</xdr:col>
      <xdr:colOff>3857625</xdr:colOff>
      <xdr:row>5</xdr:row>
      <xdr:rowOff>122128</xdr:rowOff>
    </xdr:to>
    <xdr:pic>
      <xdr:nvPicPr>
        <xdr:cNvPr id="5" name="Imagen 4" descr="Hospital El Almirante">
          <a:extLst>
            <a:ext uri="{FF2B5EF4-FFF2-40B4-BE49-F238E27FC236}">
              <a16:creationId xmlns:a16="http://schemas.microsoft.com/office/drawing/2014/main" id="{D68B44FF-571B-B64C-BAF1-1621F5383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444499"/>
          <a:ext cx="3441700" cy="1106379"/>
        </a:xfrm>
        <a:prstGeom prst="rect">
          <a:avLst/>
        </a:prstGeom>
        <a:ln/>
      </xdr:spPr>
    </xdr:pic>
    <xdr:clientData/>
  </xdr:twoCellAnchor>
  <xdr:twoCellAnchor editAs="oneCell">
    <xdr:from>
      <xdr:col>13</xdr:col>
      <xdr:colOff>682625</xdr:colOff>
      <xdr:row>1</xdr:row>
      <xdr:rowOff>142875</xdr:rowOff>
    </xdr:from>
    <xdr:to>
      <xdr:col>17</xdr:col>
      <xdr:colOff>989836</xdr:colOff>
      <xdr:row>5</xdr:row>
      <xdr:rowOff>123931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14B5DBD-04DF-6DD7-80D8-562D19E22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906875" y="333375"/>
          <a:ext cx="4371211" cy="12193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6192500" y="552450"/>
          <a:ext cx="1762125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543050" y="600075"/>
          <a:ext cx="1637665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LOGO</a:t>
          </a:r>
          <a:r>
            <a:rPr lang="en-US" sz="1100" baseline="0"/>
            <a:t> MIN.                      (si aplica)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97"/>
  <sheetViews>
    <sheetView showGridLines="0" view="pageBreakPreview" zoomScale="60" zoomScaleNormal="100" workbookViewId="0">
      <selection activeCell="E41" sqref="E41"/>
    </sheetView>
  </sheetViews>
  <sheetFormatPr defaultColWidth="11.42578125" defaultRowHeight="15"/>
  <cols>
    <col min="3" max="3" width="105.85546875" customWidth="1"/>
    <col min="4" max="4" width="27.28515625" customWidth="1"/>
    <col min="5" max="5" width="22.85546875" customWidth="1"/>
  </cols>
  <sheetData>
    <row r="3" spans="2:16" ht="28.5" customHeight="1">
      <c r="C3" s="65"/>
      <c r="D3" s="66"/>
      <c r="E3" s="66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</row>
    <row r="4" spans="2:16" ht="21" customHeight="1">
      <c r="C4" s="65" t="s">
        <v>101</v>
      </c>
      <c r="D4" s="66"/>
      <c r="E4" s="66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</row>
    <row r="5" spans="2:16" ht="15.75">
      <c r="C5" s="67" t="s">
        <v>106</v>
      </c>
      <c r="D5" s="68"/>
      <c r="E5" s="68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</row>
    <row r="6" spans="2:16" ht="15.75" customHeight="1">
      <c r="C6" s="69" t="s">
        <v>3</v>
      </c>
      <c r="D6" s="70"/>
      <c r="E6" s="70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</row>
    <row r="7" spans="2:16" ht="15.75" customHeight="1">
      <c r="B7" s="1"/>
      <c r="C7" s="69" t="s">
        <v>4</v>
      </c>
      <c r="D7" s="70"/>
      <c r="E7" s="70"/>
      <c r="F7" s="1"/>
      <c r="G7" s="21"/>
      <c r="H7" s="21"/>
      <c r="I7" s="21"/>
      <c r="J7" s="21"/>
      <c r="K7" s="21"/>
      <c r="L7" s="21"/>
      <c r="M7" s="21"/>
      <c r="N7" s="21"/>
      <c r="O7" s="21"/>
      <c r="P7" s="21"/>
    </row>
    <row r="9" spans="2:16" ht="15" customHeight="1">
      <c r="C9" s="62" t="s">
        <v>5</v>
      </c>
      <c r="D9" s="63" t="s">
        <v>6</v>
      </c>
      <c r="E9" s="63" t="s">
        <v>7</v>
      </c>
      <c r="F9" s="22"/>
    </row>
    <row r="10" spans="2:16" ht="23.25" customHeight="1">
      <c r="C10" s="62"/>
      <c r="D10" s="64"/>
      <c r="E10" s="64"/>
      <c r="F10" s="22"/>
    </row>
    <row r="11" spans="2:16">
      <c r="C11" s="5" t="s">
        <v>8</v>
      </c>
      <c r="D11" s="6"/>
      <c r="E11" s="6"/>
      <c r="F11" s="22"/>
    </row>
    <row r="12" spans="2:16">
      <c r="C12" s="7" t="s">
        <v>9</v>
      </c>
      <c r="D12" s="13">
        <f>+D13+D14</f>
        <v>270112798.51999998</v>
      </c>
      <c r="E12" s="25">
        <f>+D12</f>
        <v>270112798.51999998</v>
      </c>
      <c r="F12" s="22"/>
    </row>
    <row r="13" spans="2:16">
      <c r="C13" s="8" t="s">
        <v>10</v>
      </c>
      <c r="D13" s="14">
        <v>249334891</v>
      </c>
      <c r="E13" s="25">
        <f t="shared" ref="E13:E57" si="0">+D13</f>
        <v>249334891</v>
      </c>
      <c r="F13" s="22"/>
    </row>
    <row r="14" spans="2:16">
      <c r="C14" s="8" t="s">
        <v>11</v>
      </c>
      <c r="D14" s="14">
        <v>20777907.52</v>
      </c>
      <c r="E14" s="25">
        <f t="shared" si="0"/>
        <v>20777907.52</v>
      </c>
      <c r="F14" s="22"/>
    </row>
    <row r="15" spans="2:16">
      <c r="C15" s="8" t="s">
        <v>12</v>
      </c>
      <c r="D15" s="14"/>
      <c r="E15" s="25"/>
      <c r="F15" s="22"/>
    </row>
    <row r="16" spans="2:16">
      <c r="C16" s="8" t="s">
        <v>13</v>
      </c>
      <c r="D16" s="14"/>
      <c r="E16" s="25"/>
      <c r="F16" s="22"/>
    </row>
    <row r="17" spans="3:10">
      <c r="C17" s="8" t="s">
        <v>14</v>
      </c>
      <c r="D17" s="14"/>
      <c r="E17" s="25"/>
      <c r="F17" s="22"/>
    </row>
    <row r="18" spans="3:10" ht="28.5">
      <c r="C18" s="7" t="s">
        <v>15</v>
      </c>
      <c r="D18" s="13">
        <f>+D19+D20+D25+D26</f>
        <v>11415920</v>
      </c>
      <c r="E18" s="25">
        <f t="shared" si="0"/>
        <v>11415920</v>
      </c>
      <c r="F18" s="22"/>
      <c r="H18" s="65"/>
      <c r="I18" s="66"/>
      <c r="J18" s="66"/>
    </row>
    <row r="19" spans="3:10">
      <c r="C19" s="8" t="s">
        <v>16</v>
      </c>
      <c r="D19" s="14">
        <v>1173520</v>
      </c>
      <c r="E19" s="25">
        <f t="shared" si="0"/>
        <v>1173520</v>
      </c>
      <c r="F19" s="22"/>
    </row>
    <row r="20" spans="3:10">
      <c r="C20" s="8" t="s">
        <v>17</v>
      </c>
      <c r="D20" s="23">
        <v>2000000</v>
      </c>
      <c r="E20" s="25">
        <f t="shared" si="0"/>
        <v>2000000</v>
      </c>
      <c r="F20" s="22"/>
    </row>
    <row r="21" spans="3:10">
      <c r="C21" s="8" t="s">
        <v>18</v>
      </c>
      <c r="D21" s="14"/>
      <c r="E21" s="25"/>
      <c r="F21" s="22"/>
    </row>
    <row r="22" spans="3:10">
      <c r="C22" s="8" t="s">
        <v>19</v>
      </c>
      <c r="D22" s="14"/>
      <c r="E22" s="25"/>
      <c r="F22" s="22"/>
    </row>
    <row r="23" spans="3:10">
      <c r="C23" s="8" t="s">
        <v>20</v>
      </c>
      <c r="D23" s="14"/>
      <c r="E23" s="25"/>
    </row>
    <row r="24" spans="3:10">
      <c r="C24" s="8" t="s">
        <v>21</v>
      </c>
      <c r="D24" s="14"/>
      <c r="E24" s="25"/>
    </row>
    <row r="25" spans="3:10">
      <c r="C25" s="8" t="s">
        <v>22</v>
      </c>
      <c r="D25" s="14">
        <v>2700000</v>
      </c>
      <c r="E25" s="25">
        <f t="shared" si="0"/>
        <v>2700000</v>
      </c>
    </row>
    <row r="26" spans="3:10">
      <c r="C26" s="8" t="s">
        <v>23</v>
      </c>
      <c r="D26" s="14">
        <v>5542400</v>
      </c>
      <c r="E26" s="25">
        <f t="shared" si="0"/>
        <v>5542400</v>
      </c>
    </row>
    <row r="27" spans="3:10">
      <c r="C27" s="8" t="s">
        <v>24</v>
      </c>
      <c r="D27" s="14"/>
      <c r="E27" s="25"/>
    </row>
    <row r="28" spans="3:10">
      <c r="C28" s="7" t="s">
        <v>25</v>
      </c>
      <c r="D28" s="13">
        <f>+D29+D31+D32+D35+D37</f>
        <v>63977726</v>
      </c>
      <c r="E28" s="25">
        <f t="shared" si="0"/>
        <v>63977726</v>
      </c>
    </row>
    <row r="29" spans="3:10">
      <c r="C29" s="8" t="s">
        <v>26</v>
      </c>
      <c r="D29" s="14">
        <v>22100000</v>
      </c>
      <c r="E29" s="25">
        <f t="shared" si="0"/>
        <v>22100000</v>
      </c>
    </row>
    <row r="30" spans="3:10">
      <c r="C30" s="8" t="s">
        <v>27</v>
      </c>
      <c r="D30" s="14"/>
      <c r="E30" s="25"/>
    </row>
    <row r="31" spans="3:10">
      <c r="C31" s="8" t="s">
        <v>28</v>
      </c>
      <c r="D31" s="14">
        <v>3240000</v>
      </c>
      <c r="E31" s="25">
        <f t="shared" si="0"/>
        <v>3240000</v>
      </c>
    </row>
    <row r="32" spans="3:10">
      <c r="C32" s="24" t="s">
        <v>29</v>
      </c>
      <c r="D32" s="14">
        <v>26227277.579999998</v>
      </c>
      <c r="E32" s="25">
        <f t="shared" si="0"/>
        <v>26227277.579999998</v>
      </c>
    </row>
    <row r="33" spans="3:5">
      <c r="C33" s="8" t="s">
        <v>30</v>
      </c>
      <c r="D33" s="14"/>
      <c r="E33" s="25"/>
    </row>
    <row r="34" spans="3:5">
      <c r="C34" s="8" t="s">
        <v>31</v>
      </c>
      <c r="D34" s="14"/>
      <c r="E34" s="25"/>
    </row>
    <row r="35" spans="3:5">
      <c r="C35" s="8" t="s">
        <v>32</v>
      </c>
      <c r="D35" s="14">
        <v>1444338</v>
      </c>
      <c r="E35" s="25">
        <f t="shared" si="0"/>
        <v>1444338</v>
      </c>
    </row>
    <row r="36" spans="3:5">
      <c r="C36" s="8" t="s">
        <v>33</v>
      </c>
      <c r="D36" s="14"/>
      <c r="E36" s="25"/>
    </row>
    <row r="37" spans="3:5">
      <c r="C37" s="8" t="s">
        <v>34</v>
      </c>
      <c r="D37" s="14">
        <v>10966110.42</v>
      </c>
      <c r="E37" s="25">
        <f t="shared" si="0"/>
        <v>10966110.42</v>
      </c>
    </row>
    <row r="38" spans="3:5">
      <c r="C38" s="7" t="s">
        <v>35</v>
      </c>
      <c r="D38" s="13"/>
      <c r="E38" s="25"/>
    </row>
    <row r="39" spans="3:5">
      <c r="C39" s="8" t="s">
        <v>36</v>
      </c>
      <c r="D39" s="14"/>
      <c r="E39" s="25"/>
    </row>
    <row r="40" spans="3:5">
      <c r="C40" s="8" t="s">
        <v>37</v>
      </c>
      <c r="D40" s="14"/>
      <c r="E40" s="25"/>
    </row>
    <row r="41" spans="3:5">
      <c r="C41" s="8" t="s">
        <v>38</v>
      </c>
      <c r="D41" s="14"/>
      <c r="E41" s="25"/>
    </row>
    <row r="42" spans="3:5">
      <c r="C42" s="8" t="s">
        <v>39</v>
      </c>
      <c r="D42" s="14"/>
      <c r="E42" s="25"/>
    </row>
    <row r="43" spans="3:5">
      <c r="C43" s="8" t="s">
        <v>40</v>
      </c>
      <c r="D43" s="14"/>
      <c r="E43" s="25"/>
    </row>
    <row r="44" spans="3:5">
      <c r="C44" s="8" t="s">
        <v>41</v>
      </c>
      <c r="D44" s="14"/>
      <c r="E44" s="25"/>
    </row>
    <row r="45" spans="3:5">
      <c r="C45" s="8" t="s">
        <v>42</v>
      </c>
      <c r="D45" s="14"/>
      <c r="E45" s="25"/>
    </row>
    <row r="46" spans="3:5">
      <c r="C46" s="8" t="s">
        <v>43</v>
      </c>
      <c r="D46" s="14"/>
      <c r="E46" s="25"/>
    </row>
    <row r="47" spans="3:5">
      <c r="C47" s="7" t="s">
        <v>44</v>
      </c>
      <c r="D47" s="13"/>
      <c r="E47" s="25"/>
    </row>
    <row r="48" spans="3:5">
      <c r="C48" s="8" t="s">
        <v>45</v>
      </c>
      <c r="D48" s="14"/>
      <c r="E48" s="25"/>
    </row>
    <row r="49" spans="3:5">
      <c r="C49" s="8" t="s">
        <v>46</v>
      </c>
      <c r="D49" s="14"/>
      <c r="E49" s="25"/>
    </row>
    <row r="50" spans="3:5">
      <c r="C50" s="8" t="s">
        <v>47</v>
      </c>
      <c r="D50" s="14"/>
      <c r="E50" s="25"/>
    </row>
    <row r="51" spans="3:5">
      <c r="C51" s="8" t="s">
        <v>48</v>
      </c>
      <c r="D51" s="14"/>
      <c r="E51" s="25"/>
    </row>
    <row r="52" spans="3:5">
      <c r="C52" s="8" t="s">
        <v>49</v>
      </c>
      <c r="D52" s="14"/>
      <c r="E52" s="25"/>
    </row>
    <row r="53" spans="3:5">
      <c r="C53" s="8" t="s">
        <v>50</v>
      </c>
      <c r="D53" s="14"/>
      <c r="E53" s="25"/>
    </row>
    <row r="54" spans="3:5">
      <c r="C54" s="7" t="s">
        <v>51</v>
      </c>
      <c r="D54" s="13">
        <f>+D55+D56+D57+D59+D60+D62</f>
        <v>10221000</v>
      </c>
      <c r="E54" s="25">
        <f t="shared" si="0"/>
        <v>10221000</v>
      </c>
    </row>
    <row r="55" spans="3:5">
      <c r="C55" s="8" t="s">
        <v>52</v>
      </c>
      <c r="D55" s="14">
        <v>216000</v>
      </c>
      <c r="E55" s="25">
        <f t="shared" si="0"/>
        <v>216000</v>
      </c>
    </row>
    <row r="56" spans="3:5">
      <c r="C56" s="8" t="s">
        <v>53</v>
      </c>
      <c r="D56" s="14">
        <v>700000</v>
      </c>
      <c r="E56" s="25">
        <f t="shared" si="0"/>
        <v>700000</v>
      </c>
    </row>
    <row r="57" spans="3:5">
      <c r="C57" s="8" t="s">
        <v>54</v>
      </c>
      <c r="D57" s="14">
        <v>9305000</v>
      </c>
      <c r="E57" s="25">
        <f t="shared" si="0"/>
        <v>9305000</v>
      </c>
    </row>
    <row r="58" spans="3:5">
      <c r="C58" s="8" t="s">
        <v>55</v>
      </c>
      <c r="D58" s="14"/>
      <c r="E58" s="25"/>
    </row>
    <row r="59" spans="3:5">
      <c r="C59" s="8" t="s">
        <v>56</v>
      </c>
      <c r="D59" s="14"/>
      <c r="E59" s="25"/>
    </row>
    <row r="60" spans="3:5">
      <c r="C60" s="8" t="s">
        <v>57</v>
      </c>
      <c r="D60" s="14"/>
      <c r="E60" s="25"/>
    </row>
    <row r="61" spans="3:5">
      <c r="C61" s="8" t="s">
        <v>58</v>
      </c>
      <c r="D61" s="14"/>
      <c r="E61" s="25"/>
    </row>
    <row r="62" spans="3:5">
      <c r="C62" s="8" t="s">
        <v>59</v>
      </c>
      <c r="D62" s="14"/>
      <c r="E62" s="25"/>
    </row>
    <row r="63" spans="3:5">
      <c r="C63" s="8" t="s">
        <v>60</v>
      </c>
      <c r="D63" s="14"/>
      <c r="E63" s="25"/>
    </row>
    <row r="64" spans="3:5">
      <c r="C64" s="7" t="s">
        <v>61</v>
      </c>
      <c r="D64" s="13"/>
      <c r="E64" s="25"/>
    </row>
    <row r="65" spans="3:5">
      <c r="C65" s="8" t="s">
        <v>62</v>
      </c>
      <c r="D65" s="14"/>
      <c r="E65" s="25"/>
    </row>
    <row r="66" spans="3:5">
      <c r="C66" s="8" t="s">
        <v>63</v>
      </c>
      <c r="D66" s="14"/>
      <c r="E66" s="25"/>
    </row>
    <row r="67" spans="3:5">
      <c r="C67" s="8" t="s">
        <v>64</v>
      </c>
      <c r="D67" s="14"/>
      <c r="E67" s="25"/>
    </row>
    <row r="68" spans="3:5">
      <c r="C68" s="8" t="s">
        <v>65</v>
      </c>
      <c r="D68" s="14"/>
      <c r="E68" s="25"/>
    </row>
    <row r="69" spans="3:5">
      <c r="C69" s="7" t="s">
        <v>66</v>
      </c>
      <c r="D69" s="13"/>
      <c r="E69" s="25"/>
    </row>
    <row r="70" spans="3:5">
      <c r="C70" s="8" t="s">
        <v>67</v>
      </c>
      <c r="D70" s="14"/>
      <c r="E70" s="25"/>
    </row>
    <row r="71" spans="3:5">
      <c r="C71" s="8" t="s">
        <v>68</v>
      </c>
      <c r="D71" s="14"/>
      <c r="E71" s="25"/>
    </row>
    <row r="72" spans="3:5">
      <c r="C72" s="7" t="s">
        <v>69</v>
      </c>
      <c r="D72" s="13"/>
      <c r="E72" s="25"/>
    </row>
    <row r="73" spans="3:5">
      <c r="C73" s="8" t="s">
        <v>70</v>
      </c>
      <c r="D73" s="14"/>
      <c r="E73" s="25"/>
    </row>
    <row r="74" spans="3:5">
      <c r="C74" s="8" t="s">
        <v>71</v>
      </c>
      <c r="D74" s="14"/>
      <c r="E74" s="25"/>
    </row>
    <row r="75" spans="3:5">
      <c r="C75" s="8" t="s">
        <v>72</v>
      </c>
      <c r="D75" s="14"/>
      <c r="E75" s="25"/>
    </row>
    <row r="76" spans="3:5">
      <c r="C76" s="5" t="s">
        <v>73</v>
      </c>
      <c r="D76" s="6"/>
      <c r="E76" s="6"/>
    </row>
    <row r="77" spans="3:5">
      <c r="C77" s="7" t="s">
        <v>74</v>
      </c>
      <c r="D77" s="13"/>
      <c r="E77" s="13"/>
    </row>
    <row r="78" spans="3:5">
      <c r="C78" s="8" t="s">
        <v>75</v>
      </c>
      <c r="D78" s="14"/>
      <c r="E78" s="14"/>
    </row>
    <row r="79" spans="3:5">
      <c r="C79" s="8" t="s">
        <v>76</v>
      </c>
      <c r="D79" s="14"/>
      <c r="E79" s="14"/>
    </row>
    <row r="80" spans="3:5">
      <c r="C80" s="7" t="s">
        <v>77</v>
      </c>
      <c r="D80" s="13"/>
      <c r="E80" s="13"/>
    </row>
    <row r="81" spans="3:5">
      <c r="C81" s="8" t="s">
        <v>78</v>
      </c>
      <c r="D81" s="14"/>
      <c r="E81" s="14"/>
    </row>
    <row r="82" spans="3:5">
      <c r="C82" s="8" t="s">
        <v>79</v>
      </c>
      <c r="D82" s="14"/>
      <c r="E82" s="14"/>
    </row>
    <row r="83" spans="3:5">
      <c r="C83" s="7" t="s">
        <v>80</v>
      </c>
      <c r="D83" s="13"/>
      <c r="E83" s="13"/>
    </row>
    <row r="84" spans="3:5">
      <c r="C84" s="8" t="s">
        <v>81</v>
      </c>
      <c r="D84" s="14"/>
      <c r="E84" s="14"/>
    </row>
    <row r="85" spans="3:5">
      <c r="C85" s="11" t="s">
        <v>82</v>
      </c>
      <c r="D85" s="12">
        <f>+D12+D18+D28+D54</f>
        <v>355727444.51999998</v>
      </c>
      <c r="E85" s="12">
        <f>+E12+E18+E28+E54</f>
        <v>355727444.51999998</v>
      </c>
    </row>
    <row r="91" spans="3:5" ht="26.25" customHeight="1">
      <c r="C91" s="15" t="s">
        <v>83</v>
      </c>
      <c r="D91" s="14"/>
    </row>
    <row r="92" spans="3:5" ht="33.75" customHeight="1">
      <c r="C92" s="16" t="s">
        <v>84</v>
      </c>
    </row>
    <row r="93" spans="3:5" ht="60">
      <c r="C93" s="17" t="s">
        <v>85</v>
      </c>
    </row>
    <row r="97" spans="3:3">
      <c r="C97" s="31" t="s">
        <v>107</v>
      </c>
    </row>
  </sheetData>
  <mergeCells count="9">
    <mergeCell ref="C9:C10"/>
    <mergeCell ref="D9:D10"/>
    <mergeCell ref="E9:E10"/>
    <mergeCell ref="H18:J18"/>
    <mergeCell ref="C3:E3"/>
    <mergeCell ref="C4:E4"/>
    <mergeCell ref="C5:E5"/>
    <mergeCell ref="C6:E6"/>
    <mergeCell ref="C7:E7"/>
  </mergeCells>
  <pageMargins left="0.70866141732283472" right="0.70866141732283472" top="0.74803149606299213" bottom="0.74803149606299213" header="0.31496062992125984" footer="0.31496062992125984"/>
  <pageSetup paperSize="9" scale="57" orientation="landscape" horizontalDpi="360" verticalDpi="360" r:id="rId1"/>
  <rowBreaks count="1" manualBreakCount="1">
    <brk id="47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S94"/>
  <sheetViews>
    <sheetView showGridLines="0" tabSelected="1" view="pageBreakPreview" topLeftCell="C13" zoomScale="60" zoomScaleNormal="100" workbookViewId="0">
      <selection activeCell="M43" sqref="M43"/>
    </sheetView>
  </sheetViews>
  <sheetFormatPr defaultColWidth="11.42578125" defaultRowHeight="15"/>
  <cols>
    <col min="1" max="1" width="3.28515625" customWidth="1"/>
    <col min="2" max="2" width="3.5703125" customWidth="1"/>
    <col min="3" max="3" width="88.7109375" customWidth="1"/>
    <col min="4" max="4" width="26.7109375" customWidth="1"/>
    <col min="5" max="5" width="24.7109375" customWidth="1"/>
    <col min="6" max="6" width="24" customWidth="1"/>
    <col min="7" max="7" width="29.28515625" customWidth="1"/>
    <col min="8" max="8" width="22" customWidth="1"/>
    <col min="9" max="9" width="24.5703125" customWidth="1"/>
    <col min="10" max="10" width="21.85546875" bestFit="1" customWidth="1"/>
    <col min="11" max="12" width="13.28515625" bestFit="1" customWidth="1"/>
    <col min="13" max="13" width="14.140625" customWidth="1"/>
    <col min="14" max="14" width="14" customWidth="1"/>
    <col min="15" max="15" width="17.42578125" customWidth="1"/>
    <col min="16" max="16" width="16.140625" customWidth="1"/>
    <col min="17" max="17" width="13.28515625" bestFit="1" customWidth="1"/>
    <col min="18" max="18" width="35.5703125" customWidth="1"/>
    <col min="19" max="19" width="16" bestFit="1" customWidth="1"/>
  </cols>
  <sheetData>
    <row r="3" spans="3:19" ht="28.5" customHeight="1">
      <c r="C3" s="65" t="s">
        <v>102</v>
      </c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</row>
    <row r="4" spans="3:19" ht="37.5" customHeight="1">
      <c r="C4" s="77" t="s">
        <v>103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</row>
    <row r="5" spans="3:19" ht="15.75">
      <c r="C5" s="67" t="s">
        <v>105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</row>
    <row r="6" spans="3:19" ht="15.75" customHeight="1">
      <c r="C6" s="69" t="s">
        <v>86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</row>
    <row r="7" spans="3:19" ht="15.75" customHeight="1">
      <c r="C7" s="70" t="s">
        <v>4</v>
      </c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</row>
    <row r="9" spans="3:19" s="48" customFormat="1" ht="25.5" customHeight="1">
      <c r="C9" s="74" t="s">
        <v>5</v>
      </c>
      <c r="D9" s="75" t="s">
        <v>6</v>
      </c>
      <c r="E9" s="75" t="s">
        <v>7</v>
      </c>
      <c r="F9" s="71" t="s">
        <v>87</v>
      </c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3"/>
    </row>
    <row r="10" spans="3:19" s="48" customFormat="1" ht="23.25">
      <c r="C10" s="74"/>
      <c r="D10" s="76"/>
      <c r="E10" s="76"/>
      <c r="F10" s="49" t="s">
        <v>88</v>
      </c>
      <c r="G10" s="49" t="s">
        <v>89</v>
      </c>
      <c r="H10" s="49" t="s">
        <v>90</v>
      </c>
      <c r="I10" s="49" t="s">
        <v>91</v>
      </c>
      <c r="J10" s="50" t="s">
        <v>92</v>
      </c>
      <c r="K10" s="49" t="s">
        <v>93</v>
      </c>
      <c r="L10" s="50" t="s">
        <v>94</v>
      </c>
      <c r="M10" s="49" t="s">
        <v>95</v>
      </c>
      <c r="N10" s="49" t="s">
        <v>96</v>
      </c>
      <c r="O10" s="49" t="s">
        <v>97</v>
      </c>
      <c r="P10" s="49" t="s">
        <v>98</v>
      </c>
      <c r="Q10" s="50" t="s">
        <v>99</v>
      </c>
      <c r="R10" s="49" t="s">
        <v>100</v>
      </c>
    </row>
    <row r="11" spans="3:19" s="47" customFormat="1" ht="21">
      <c r="C11" s="51" t="s">
        <v>8</v>
      </c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</row>
    <row r="12" spans="3:19" ht="18.75">
      <c r="C12" s="37" t="s">
        <v>9</v>
      </c>
      <c r="D12" s="38">
        <f>+D13+D14</f>
        <v>270112798.5</v>
      </c>
      <c r="E12" s="38">
        <f>+D12</f>
        <v>270112798.5</v>
      </c>
      <c r="F12" s="39">
        <f>+F13</f>
        <v>21714392.539999999</v>
      </c>
      <c r="G12" s="39">
        <f>+G13</f>
        <v>21714392.539999999</v>
      </c>
      <c r="H12" s="44">
        <f>+H13</f>
        <v>21729004.039999999</v>
      </c>
      <c r="I12" s="43">
        <f>+I13</f>
        <v>21863025.960000001</v>
      </c>
      <c r="J12" s="44"/>
      <c r="K12" s="27"/>
      <c r="R12" s="13">
        <f>+F12+G12+H12+I12+J12+K12+L12+M12+N12+O12+P12+Q12</f>
        <v>87020815.079999998</v>
      </c>
    </row>
    <row r="13" spans="3:19" ht="18.75">
      <c r="C13" s="40" t="s">
        <v>10</v>
      </c>
      <c r="D13" s="41">
        <v>249334891</v>
      </c>
      <c r="E13" s="41">
        <f>+D13</f>
        <v>249334891</v>
      </c>
      <c r="F13" s="36">
        <v>21714392.539999999</v>
      </c>
      <c r="G13" s="36">
        <v>21714392.539999999</v>
      </c>
      <c r="H13" s="33">
        <v>21729004.039999999</v>
      </c>
      <c r="I13" s="33">
        <v>21863025.960000001</v>
      </c>
      <c r="J13" s="33"/>
      <c r="K13" s="27"/>
      <c r="R13" s="14"/>
    </row>
    <row r="14" spans="3:19" ht="18.75">
      <c r="C14" s="40" t="s">
        <v>11</v>
      </c>
      <c r="D14" s="41">
        <v>20777907.5</v>
      </c>
      <c r="E14" s="41">
        <f>+D14</f>
        <v>20777907.5</v>
      </c>
      <c r="F14" s="36"/>
      <c r="G14" s="42"/>
      <c r="H14" s="33"/>
      <c r="I14" s="33"/>
      <c r="J14" s="33"/>
      <c r="R14" s="14"/>
    </row>
    <row r="15" spans="3:19" ht="18.75">
      <c r="C15" s="40" t="s">
        <v>12</v>
      </c>
      <c r="D15" s="41"/>
      <c r="E15" s="41"/>
      <c r="F15" s="36"/>
      <c r="G15" s="36"/>
      <c r="H15" s="33"/>
      <c r="I15" s="33"/>
      <c r="J15" s="33"/>
      <c r="S15" s="10"/>
    </row>
    <row r="16" spans="3:19" ht="18.75">
      <c r="C16" s="40" t="s">
        <v>13</v>
      </c>
      <c r="D16" s="41"/>
      <c r="E16" s="41"/>
      <c r="F16" s="36"/>
      <c r="G16" s="36"/>
      <c r="H16" s="33"/>
      <c r="I16" s="33"/>
      <c r="J16" s="33"/>
    </row>
    <row r="17" spans="3:18" ht="18.75">
      <c r="C17" s="40" t="s">
        <v>14</v>
      </c>
      <c r="D17" s="41"/>
      <c r="E17" s="41"/>
      <c r="F17" s="36"/>
      <c r="G17" s="36"/>
      <c r="H17" s="33"/>
      <c r="I17" s="33"/>
      <c r="J17" s="33"/>
    </row>
    <row r="18" spans="3:18" ht="18.75">
      <c r="C18" s="37" t="s">
        <v>15</v>
      </c>
      <c r="D18" s="38">
        <f>+D19+D20+D25+D26</f>
        <v>11415920</v>
      </c>
      <c r="E18" s="38">
        <f>+D18</f>
        <v>11415920</v>
      </c>
      <c r="F18" s="39">
        <f>+F19+F20+F25+F26</f>
        <v>1257074.94</v>
      </c>
      <c r="G18" s="39">
        <f>+G19+G26</f>
        <v>952295.38</v>
      </c>
      <c r="H18" s="45">
        <f>+H19+H20+H26</f>
        <v>1426860.4</v>
      </c>
      <c r="I18" s="43">
        <f>+I19+I20</f>
        <v>3469888.21</v>
      </c>
      <c r="J18" s="43"/>
      <c r="R18" s="13">
        <f>+F18+G18+H18+I18+J18+K18+L18+M18+N18+O18+P18+Q18</f>
        <v>7106118.9299999997</v>
      </c>
    </row>
    <row r="19" spans="3:18" ht="18.75">
      <c r="C19" s="40" t="s">
        <v>16</v>
      </c>
      <c r="D19" s="41">
        <v>1173520</v>
      </c>
      <c r="E19" s="41">
        <f>+D19</f>
        <v>1173520</v>
      </c>
      <c r="F19" s="36">
        <v>363798.25</v>
      </c>
      <c r="G19" s="36">
        <v>130000</v>
      </c>
      <c r="H19" s="33">
        <v>650008.5</v>
      </c>
      <c r="I19" s="33">
        <v>3463808.85</v>
      </c>
      <c r="J19" s="33"/>
      <c r="R19" s="14"/>
    </row>
    <row r="20" spans="3:18" ht="18.75">
      <c r="C20" s="40" t="s">
        <v>17</v>
      </c>
      <c r="D20" s="41">
        <v>2000000</v>
      </c>
      <c r="E20" s="41">
        <f>+D20</f>
        <v>2000000</v>
      </c>
      <c r="F20" s="36"/>
      <c r="G20" s="36"/>
      <c r="H20" s="46">
        <v>280132</v>
      </c>
      <c r="I20" s="33">
        <v>6079.36</v>
      </c>
      <c r="J20" s="33"/>
    </row>
    <row r="21" spans="3:18" ht="18.75">
      <c r="C21" s="40" t="s">
        <v>18</v>
      </c>
      <c r="D21" s="41"/>
      <c r="E21" s="41"/>
      <c r="F21" s="36"/>
      <c r="G21" s="36"/>
      <c r="H21" s="33"/>
      <c r="I21" s="33"/>
      <c r="J21" s="33"/>
    </row>
    <row r="22" spans="3:18" ht="18.75">
      <c r="C22" s="40" t="s">
        <v>19</v>
      </c>
      <c r="D22" s="41"/>
      <c r="E22" s="41"/>
      <c r="F22" s="36"/>
      <c r="G22" s="36"/>
      <c r="H22" s="33"/>
      <c r="I22" s="33"/>
      <c r="J22" s="33"/>
    </row>
    <row r="23" spans="3:18" ht="18.75">
      <c r="C23" s="40" t="s">
        <v>20</v>
      </c>
      <c r="D23" s="41"/>
      <c r="E23" s="41"/>
      <c r="F23" s="36"/>
      <c r="G23" s="36"/>
      <c r="H23" s="33"/>
      <c r="I23" s="33"/>
      <c r="J23" s="33"/>
    </row>
    <row r="24" spans="3:18" ht="18.75">
      <c r="C24" s="40" t="s">
        <v>21</v>
      </c>
      <c r="D24" s="41"/>
      <c r="E24" s="41"/>
      <c r="F24" s="36"/>
      <c r="G24" s="36"/>
      <c r="H24" s="33"/>
      <c r="I24" s="33"/>
      <c r="J24" s="33"/>
    </row>
    <row r="25" spans="3:18" ht="18.75">
      <c r="C25" s="40" t="s">
        <v>22</v>
      </c>
      <c r="D25" s="41">
        <v>2700000</v>
      </c>
      <c r="E25" s="41">
        <f>+D25</f>
        <v>2700000</v>
      </c>
      <c r="F25" s="36">
        <v>893276.69</v>
      </c>
      <c r="G25" s="36"/>
      <c r="H25" s="33"/>
      <c r="I25" s="33"/>
      <c r="J25" s="33"/>
      <c r="R25" s="14"/>
    </row>
    <row r="26" spans="3:18" ht="18.75">
      <c r="C26" s="40" t="s">
        <v>23</v>
      </c>
      <c r="D26" s="41">
        <v>5542400</v>
      </c>
      <c r="E26" s="41">
        <f>+D26</f>
        <v>5542400</v>
      </c>
      <c r="F26" s="36"/>
      <c r="G26" s="36">
        <v>822295.38</v>
      </c>
      <c r="H26" s="33">
        <v>496719.9</v>
      </c>
      <c r="I26" s="33"/>
      <c r="J26" s="33"/>
      <c r="R26" s="14"/>
    </row>
    <row r="27" spans="3:18" ht="18.75">
      <c r="C27" s="40" t="s">
        <v>24</v>
      </c>
      <c r="D27" s="41"/>
      <c r="E27" s="41"/>
      <c r="F27" s="36"/>
      <c r="G27" s="36"/>
      <c r="H27" s="33"/>
      <c r="I27" s="33"/>
      <c r="J27" s="33"/>
    </row>
    <row r="28" spans="3:18" ht="18.75">
      <c r="C28" s="37" t="s">
        <v>25</v>
      </c>
      <c r="D28" s="38">
        <f>+D29+D31+D32+D35+D37</f>
        <v>63977726</v>
      </c>
      <c r="E28" s="38">
        <f>+D28</f>
        <v>63977726</v>
      </c>
      <c r="F28" s="39">
        <f>+F29+F30+F31+F32+F35++F37</f>
        <v>4461050.75</v>
      </c>
      <c r="G28" s="39">
        <f>+G29+G31+G32+G35</f>
        <v>3244653.0700000003</v>
      </c>
      <c r="H28" s="43">
        <f>+H29+H32+H35+H37</f>
        <v>4116387.08</v>
      </c>
      <c r="I28" s="43">
        <f>+I32+I35+I37</f>
        <v>2618907.84</v>
      </c>
      <c r="J28" s="43"/>
      <c r="K28" s="28"/>
      <c r="L28" s="28"/>
      <c r="M28" s="28"/>
      <c r="N28" s="28"/>
      <c r="O28" s="29"/>
      <c r="R28" s="13">
        <f>+F28+G28+H28+I28+J28+K28+L28+M28+N28+O28+P28+Q28</f>
        <v>14440998.74</v>
      </c>
    </row>
    <row r="29" spans="3:18" ht="18.75">
      <c r="C29" s="40" t="s">
        <v>26</v>
      </c>
      <c r="D29" s="41">
        <v>22100000</v>
      </c>
      <c r="E29" s="41">
        <f>+D29</f>
        <v>22100000</v>
      </c>
      <c r="F29" s="36">
        <v>1108639.32</v>
      </c>
      <c r="G29" s="36">
        <v>342698.75</v>
      </c>
      <c r="H29" s="33">
        <v>496777.12</v>
      </c>
      <c r="I29" s="33"/>
      <c r="J29" s="33"/>
      <c r="R29" s="14"/>
    </row>
    <row r="30" spans="3:18" ht="18.75">
      <c r="C30" s="40" t="s">
        <v>27</v>
      </c>
      <c r="D30" s="41"/>
      <c r="E30" s="41"/>
      <c r="F30" s="36"/>
      <c r="G30" s="36"/>
      <c r="H30" s="33"/>
      <c r="I30" s="33"/>
      <c r="J30" s="33"/>
    </row>
    <row r="31" spans="3:18" ht="18.75">
      <c r="C31" s="40" t="s">
        <v>28</v>
      </c>
      <c r="D31" s="41">
        <v>3240000</v>
      </c>
      <c r="E31" s="41">
        <f>+D31</f>
        <v>3240000</v>
      </c>
      <c r="F31" s="36"/>
      <c r="G31" s="36">
        <v>670980.80000000005</v>
      </c>
      <c r="H31" s="33"/>
      <c r="I31" s="33"/>
      <c r="J31" s="33"/>
      <c r="R31" s="14"/>
    </row>
    <row r="32" spans="3:18" ht="18.75">
      <c r="C32" s="40" t="s">
        <v>29</v>
      </c>
      <c r="D32" s="41">
        <v>26227277.600000001</v>
      </c>
      <c r="E32" s="41">
        <f>+D32</f>
        <v>26227277.600000001</v>
      </c>
      <c r="F32" s="36">
        <v>1798968.96</v>
      </c>
      <c r="G32" s="36">
        <v>2171577.52</v>
      </c>
      <c r="H32" s="33">
        <v>2491264.7999999998</v>
      </c>
      <c r="I32" s="33">
        <v>1756987.39</v>
      </c>
      <c r="J32" s="33"/>
      <c r="R32" s="14"/>
    </row>
    <row r="33" spans="3:18" ht="18.75">
      <c r="C33" s="40" t="s">
        <v>30</v>
      </c>
      <c r="D33" s="41"/>
      <c r="E33" s="41"/>
      <c r="F33" s="36"/>
      <c r="G33" s="36"/>
      <c r="H33" s="33"/>
      <c r="I33" s="33"/>
      <c r="J33" s="33"/>
    </row>
    <row r="34" spans="3:18" ht="18.75">
      <c r="C34" s="40" t="s">
        <v>31</v>
      </c>
      <c r="D34" s="41"/>
      <c r="E34" s="41"/>
      <c r="F34" s="36"/>
      <c r="G34" s="36"/>
      <c r="H34" s="33"/>
      <c r="I34" s="33"/>
      <c r="J34" s="33"/>
    </row>
    <row r="35" spans="3:18" ht="18.75">
      <c r="C35" s="40" t="s">
        <v>32</v>
      </c>
      <c r="D35" s="41">
        <v>1444338</v>
      </c>
      <c r="E35" s="41">
        <f>+D35</f>
        <v>1444338</v>
      </c>
      <c r="F35" s="36">
        <v>93502.63</v>
      </c>
      <c r="G35" s="36">
        <v>59396</v>
      </c>
      <c r="H35" s="33">
        <v>215688</v>
      </c>
      <c r="I35" s="33">
        <v>30000</v>
      </c>
      <c r="J35" s="33"/>
      <c r="R35" s="14"/>
    </row>
    <row r="36" spans="3:18" ht="18.75">
      <c r="C36" s="40" t="s">
        <v>33</v>
      </c>
      <c r="D36" s="41"/>
      <c r="E36" s="41"/>
      <c r="F36" s="36"/>
      <c r="G36" s="36"/>
      <c r="H36" s="33"/>
      <c r="I36" s="33"/>
      <c r="J36" s="33"/>
      <c r="R36" s="14"/>
    </row>
    <row r="37" spans="3:18" ht="18.75">
      <c r="C37" s="40" t="s">
        <v>34</v>
      </c>
      <c r="D37" s="41">
        <v>10966110.4</v>
      </c>
      <c r="E37" s="41">
        <f>+D37</f>
        <v>10966110.4</v>
      </c>
      <c r="F37" s="36">
        <v>1459939.84</v>
      </c>
      <c r="G37" s="36"/>
      <c r="H37" s="33">
        <v>912657.16</v>
      </c>
      <c r="I37" s="33">
        <v>831920.45</v>
      </c>
      <c r="J37" s="33"/>
    </row>
    <row r="38" spans="3:18" ht="18.75">
      <c r="C38" s="37" t="s">
        <v>35</v>
      </c>
      <c r="D38" s="38"/>
      <c r="E38" s="38"/>
      <c r="F38" s="36"/>
      <c r="G38" s="36"/>
      <c r="H38" s="33"/>
      <c r="I38" s="33"/>
      <c r="J38" s="33"/>
    </row>
    <row r="39" spans="3:18" ht="18.75">
      <c r="C39" s="40" t="s">
        <v>36</v>
      </c>
      <c r="D39" s="41"/>
      <c r="E39" s="41"/>
      <c r="F39" s="36"/>
      <c r="G39" s="36"/>
      <c r="H39" s="33"/>
      <c r="I39" s="33"/>
      <c r="J39" s="33"/>
    </row>
    <row r="40" spans="3:18" ht="18.75">
      <c r="C40" s="40" t="s">
        <v>37</v>
      </c>
      <c r="D40" s="41"/>
      <c r="E40" s="41"/>
      <c r="F40" s="36"/>
      <c r="G40" s="36"/>
      <c r="H40" s="33"/>
      <c r="I40" s="33"/>
      <c r="J40" s="33"/>
    </row>
    <row r="41" spans="3:18" ht="18.75">
      <c r="C41" s="40" t="s">
        <v>38</v>
      </c>
      <c r="D41" s="41"/>
      <c r="E41" s="41"/>
      <c r="F41" s="36"/>
      <c r="G41" s="36"/>
      <c r="H41" s="33"/>
      <c r="I41" s="33"/>
      <c r="J41" s="33"/>
    </row>
    <row r="42" spans="3:18" ht="18.75">
      <c r="C42" s="40" t="s">
        <v>39</v>
      </c>
      <c r="D42" s="41"/>
      <c r="E42" s="41"/>
      <c r="F42" s="36"/>
      <c r="G42" s="36"/>
      <c r="H42" s="33"/>
      <c r="I42" s="33"/>
      <c r="J42" s="33"/>
    </row>
    <row r="43" spans="3:18" ht="18.75">
      <c r="C43" s="40" t="s">
        <v>40</v>
      </c>
      <c r="D43" s="41"/>
      <c r="E43" s="41"/>
      <c r="F43" s="36"/>
      <c r="G43" s="36"/>
      <c r="H43" s="33"/>
      <c r="I43" s="33"/>
      <c r="J43" s="33"/>
    </row>
    <row r="44" spans="3:18" ht="18.75">
      <c r="C44" s="40" t="s">
        <v>41</v>
      </c>
      <c r="D44" s="41"/>
      <c r="E44" s="41"/>
      <c r="F44" s="36"/>
      <c r="G44" s="36"/>
      <c r="H44" s="33"/>
      <c r="I44" s="33"/>
      <c r="J44" s="33"/>
    </row>
    <row r="45" spans="3:18" ht="18.75">
      <c r="C45" s="40" t="s">
        <v>42</v>
      </c>
      <c r="D45" s="41"/>
      <c r="E45" s="41"/>
      <c r="F45" s="36"/>
      <c r="G45" s="36"/>
      <c r="H45" s="33"/>
      <c r="I45" s="33"/>
      <c r="J45" s="33"/>
    </row>
    <row r="46" spans="3:18" ht="18.75">
      <c r="C46" s="40" t="s">
        <v>43</v>
      </c>
      <c r="D46" s="41"/>
      <c r="E46" s="41"/>
      <c r="F46" s="36"/>
      <c r="G46" s="36"/>
      <c r="H46" s="33"/>
      <c r="I46" s="33"/>
      <c r="J46" s="33"/>
    </row>
    <row r="47" spans="3:18" ht="18.75">
      <c r="C47" s="37" t="s">
        <v>44</v>
      </c>
      <c r="D47" s="38"/>
      <c r="E47" s="38"/>
      <c r="F47" s="36"/>
      <c r="G47" s="36"/>
      <c r="H47" s="33"/>
      <c r="I47" s="33"/>
      <c r="J47" s="33"/>
    </row>
    <row r="48" spans="3:18" ht="18.75">
      <c r="C48" s="40" t="s">
        <v>45</v>
      </c>
      <c r="D48" s="41"/>
      <c r="E48" s="41"/>
      <c r="F48" s="36"/>
      <c r="G48" s="36"/>
      <c r="H48" s="33"/>
      <c r="I48" s="33"/>
      <c r="J48" s="33"/>
    </row>
    <row r="49" spans="2:18" ht="18.75">
      <c r="C49" s="40" t="s">
        <v>46</v>
      </c>
      <c r="D49" s="41"/>
      <c r="E49" s="41"/>
      <c r="F49" s="36"/>
      <c r="G49" s="36"/>
      <c r="H49" s="33"/>
      <c r="I49" s="33"/>
      <c r="J49" s="33"/>
    </row>
    <row r="50" spans="2:18" ht="18.75">
      <c r="C50" s="40" t="s">
        <v>47</v>
      </c>
      <c r="D50" s="41"/>
      <c r="E50" s="41"/>
      <c r="F50" s="36"/>
      <c r="G50" s="36"/>
      <c r="H50" s="33"/>
      <c r="I50" s="33"/>
      <c r="J50" s="33"/>
    </row>
    <row r="51" spans="2:18" ht="18.75">
      <c r="C51" s="40" t="s">
        <v>48</v>
      </c>
      <c r="D51" s="41"/>
      <c r="E51" s="41"/>
      <c r="F51" s="36"/>
      <c r="G51" s="36"/>
      <c r="H51" s="33"/>
      <c r="I51" s="33"/>
      <c r="J51" s="33"/>
    </row>
    <row r="52" spans="2:18" ht="18.75">
      <c r="C52" s="40" t="s">
        <v>49</v>
      </c>
      <c r="D52" s="41"/>
      <c r="E52" s="41"/>
      <c r="F52" s="36"/>
      <c r="G52" s="36"/>
      <c r="H52" s="33"/>
      <c r="I52" s="33"/>
      <c r="J52" s="33"/>
    </row>
    <row r="53" spans="2:18" ht="18.75">
      <c r="C53" s="40" t="s">
        <v>50</v>
      </c>
      <c r="D53" s="41"/>
      <c r="E53" s="41"/>
      <c r="F53" s="36"/>
      <c r="G53" s="36"/>
      <c r="H53" s="33"/>
      <c r="I53" s="33"/>
      <c r="J53" s="33"/>
    </row>
    <row r="54" spans="2:18" ht="18.75">
      <c r="C54" s="37" t="s">
        <v>51</v>
      </c>
      <c r="D54" s="38">
        <f>+D55+D56+D58+D57+D59+D60+D62</f>
        <v>10221000</v>
      </c>
      <c r="E54" s="38">
        <f>+D54</f>
        <v>10221000</v>
      </c>
      <c r="F54" s="39">
        <f>+F56</f>
        <v>198771</v>
      </c>
      <c r="G54" s="39">
        <f>+G55+G57</f>
        <v>772487.59</v>
      </c>
      <c r="H54" s="43">
        <f>+H55</f>
        <v>112041</v>
      </c>
      <c r="I54" s="43">
        <f>+I55</f>
        <v>129702.06</v>
      </c>
      <c r="J54" s="33"/>
      <c r="R54" s="26">
        <f>+F54+G54+H54+I54+J54+K54+L54+M54+N54+O54+P54+Q54</f>
        <v>1213001.6499999999</v>
      </c>
    </row>
    <row r="55" spans="2:18" ht="18.75">
      <c r="C55" s="40" t="s">
        <v>52</v>
      </c>
      <c r="D55" s="41">
        <v>216000</v>
      </c>
      <c r="E55" s="41">
        <f>+D55</f>
        <v>216000</v>
      </c>
      <c r="F55" s="36"/>
      <c r="G55" s="36">
        <v>65296.08</v>
      </c>
      <c r="H55" s="33">
        <v>112041</v>
      </c>
      <c r="I55" s="33">
        <v>129702.06</v>
      </c>
      <c r="J55" s="33"/>
    </row>
    <row r="56" spans="2:18" ht="18.75">
      <c r="C56" s="40" t="s">
        <v>53</v>
      </c>
      <c r="D56" s="41">
        <v>700000</v>
      </c>
      <c r="E56" s="41">
        <f>+D56</f>
        <v>700000</v>
      </c>
      <c r="F56" s="36">
        <v>198771</v>
      </c>
      <c r="G56" s="36"/>
      <c r="H56" s="33"/>
      <c r="I56" s="33"/>
      <c r="J56" s="33"/>
    </row>
    <row r="57" spans="2:18" ht="18.75">
      <c r="C57" s="40" t="s">
        <v>54</v>
      </c>
      <c r="D57" s="41">
        <v>9305000</v>
      </c>
      <c r="E57" s="41">
        <f>+D57</f>
        <v>9305000</v>
      </c>
      <c r="F57" s="36"/>
      <c r="G57" s="36">
        <v>707191.51</v>
      </c>
      <c r="H57" s="33"/>
      <c r="I57" s="33"/>
      <c r="J57" s="33"/>
    </row>
    <row r="58" spans="2:18" ht="18.75">
      <c r="C58" s="40" t="s">
        <v>55</v>
      </c>
      <c r="D58" s="41"/>
      <c r="E58" s="41"/>
      <c r="F58" s="36"/>
      <c r="G58" s="36"/>
      <c r="H58" s="33"/>
      <c r="I58" s="33"/>
      <c r="J58" s="33"/>
    </row>
    <row r="59" spans="2:18" ht="18.75">
      <c r="C59" s="40" t="s">
        <v>56</v>
      </c>
      <c r="D59" s="41"/>
      <c r="E59" s="41"/>
      <c r="F59" s="36"/>
      <c r="G59" s="36"/>
      <c r="H59" s="33"/>
      <c r="I59" s="33"/>
      <c r="J59" s="33"/>
    </row>
    <row r="60" spans="2:18" ht="18.75">
      <c r="C60" s="40" t="s">
        <v>57</v>
      </c>
      <c r="D60" s="41"/>
      <c r="E60" s="41"/>
      <c r="F60" s="36"/>
      <c r="G60" s="36"/>
      <c r="H60" s="33"/>
      <c r="I60" s="33"/>
      <c r="J60" s="33"/>
    </row>
    <row r="61" spans="2:18" ht="18.75">
      <c r="C61" s="40" t="s">
        <v>58</v>
      </c>
      <c r="D61" s="41"/>
      <c r="E61" s="41"/>
      <c r="F61" s="36"/>
      <c r="G61" s="36"/>
      <c r="H61" s="33"/>
      <c r="I61" s="33"/>
      <c r="J61" s="33"/>
    </row>
    <row r="62" spans="2:18" ht="18.75">
      <c r="C62" s="40" t="s">
        <v>59</v>
      </c>
      <c r="D62" s="41"/>
      <c r="E62" s="41"/>
      <c r="F62" s="36"/>
      <c r="G62" s="36"/>
      <c r="H62" s="33"/>
      <c r="I62" s="33"/>
      <c r="J62" s="33"/>
    </row>
    <row r="63" spans="2:18" ht="18.75">
      <c r="C63" s="40" t="s">
        <v>60</v>
      </c>
      <c r="D63" s="41"/>
      <c r="E63" s="41"/>
      <c r="F63" s="36"/>
      <c r="G63" s="36"/>
      <c r="H63" s="33"/>
      <c r="I63" s="33"/>
      <c r="J63" s="33"/>
    </row>
    <row r="64" spans="2:18" ht="18.75">
      <c r="B64" s="36"/>
      <c r="C64" s="37" t="s">
        <v>61</v>
      </c>
      <c r="D64" s="38"/>
      <c r="E64" s="38"/>
      <c r="F64" s="36"/>
      <c r="G64" s="36"/>
      <c r="H64" s="33"/>
      <c r="I64" s="33"/>
      <c r="J64" s="33"/>
    </row>
    <row r="65" spans="2:18" ht="18.75">
      <c r="B65" s="36"/>
      <c r="C65" s="40" t="s">
        <v>62</v>
      </c>
      <c r="D65" s="41"/>
      <c r="E65" s="41"/>
      <c r="F65" s="36"/>
      <c r="G65" s="36"/>
      <c r="H65" s="33"/>
      <c r="I65" s="33"/>
      <c r="J65" s="33"/>
    </row>
    <row r="66" spans="2:18" ht="18.75">
      <c r="B66" s="36"/>
      <c r="C66" s="40" t="s">
        <v>63</v>
      </c>
      <c r="D66" s="41"/>
      <c r="E66" s="41"/>
      <c r="F66" s="36"/>
      <c r="G66" s="36"/>
      <c r="H66" s="33"/>
      <c r="I66" s="33"/>
      <c r="J66" s="33"/>
    </row>
    <row r="67" spans="2:18" ht="18.75">
      <c r="B67" s="36"/>
      <c r="C67" s="40" t="s">
        <v>64</v>
      </c>
      <c r="D67" s="41"/>
      <c r="E67" s="41"/>
      <c r="F67" s="36"/>
      <c r="G67" s="36"/>
      <c r="H67" s="33"/>
      <c r="I67" s="33"/>
      <c r="J67" s="33"/>
    </row>
    <row r="68" spans="2:18" ht="18.75">
      <c r="B68" s="36"/>
      <c r="C68" s="40" t="s">
        <v>65</v>
      </c>
      <c r="D68" s="41"/>
      <c r="E68" s="41"/>
      <c r="F68" s="36"/>
      <c r="G68" s="36"/>
      <c r="H68" s="33"/>
      <c r="I68" s="33"/>
      <c r="J68" s="33"/>
    </row>
    <row r="69" spans="2:18" ht="18.75">
      <c r="B69" s="36"/>
      <c r="C69" s="37" t="s">
        <v>66</v>
      </c>
      <c r="D69" s="38"/>
      <c r="E69" s="38"/>
      <c r="F69" s="36"/>
      <c r="G69" s="36"/>
      <c r="H69" s="33"/>
      <c r="I69" s="33"/>
      <c r="J69" s="33"/>
    </row>
    <row r="70" spans="2:18" ht="18.75">
      <c r="B70" s="36"/>
      <c r="C70" s="40" t="s">
        <v>67</v>
      </c>
      <c r="D70" s="41"/>
      <c r="E70" s="41"/>
      <c r="F70" s="36"/>
      <c r="G70" s="36"/>
      <c r="H70" s="33"/>
      <c r="I70" s="33"/>
      <c r="J70" s="33"/>
    </row>
    <row r="71" spans="2:18" ht="18.75">
      <c r="B71" s="36"/>
      <c r="C71" s="40" t="s">
        <v>68</v>
      </c>
      <c r="D71" s="41"/>
      <c r="E71" s="41"/>
      <c r="F71" s="36"/>
      <c r="G71" s="36"/>
      <c r="H71" s="33"/>
      <c r="I71" s="33"/>
      <c r="J71" s="33"/>
    </row>
    <row r="72" spans="2:18" ht="18.75">
      <c r="B72" s="36"/>
      <c r="C72" s="37" t="s">
        <v>69</v>
      </c>
      <c r="D72" s="38"/>
      <c r="E72" s="38"/>
      <c r="F72" s="36"/>
      <c r="G72" s="36"/>
      <c r="H72" s="33"/>
      <c r="I72" s="33"/>
      <c r="J72" s="33"/>
    </row>
    <row r="73" spans="2:18" ht="18.75">
      <c r="B73" s="36"/>
      <c r="C73" s="40" t="s">
        <v>70</v>
      </c>
      <c r="D73" s="41"/>
      <c r="E73" s="41"/>
      <c r="F73" s="36"/>
      <c r="G73" s="36"/>
      <c r="H73" s="33"/>
      <c r="I73" s="33"/>
      <c r="J73" s="33"/>
    </row>
    <row r="74" spans="2:18" ht="18.75">
      <c r="B74" s="36"/>
      <c r="C74" s="40" t="s">
        <v>71</v>
      </c>
      <c r="D74" s="41"/>
      <c r="E74" s="41"/>
      <c r="F74" s="36"/>
      <c r="G74" s="36"/>
      <c r="H74" s="33"/>
      <c r="I74" s="33"/>
      <c r="J74" s="33"/>
    </row>
    <row r="75" spans="2:18" ht="18.75">
      <c r="B75" s="36"/>
      <c r="C75" s="40" t="s">
        <v>72</v>
      </c>
      <c r="D75" s="41"/>
      <c r="E75" s="41"/>
      <c r="F75" s="36"/>
      <c r="G75" s="36"/>
      <c r="H75" s="33"/>
      <c r="I75" s="33"/>
      <c r="J75" s="33"/>
    </row>
    <row r="76" spans="2:18" ht="18.75">
      <c r="B76" s="36"/>
      <c r="C76" s="34" t="s">
        <v>73</v>
      </c>
      <c r="D76" s="35"/>
      <c r="E76" s="35"/>
      <c r="F76" s="35"/>
      <c r="G76" s="35"/>
      <c r="H76" s="32"/>
      <c r="I76" s="32"/>
      <c r="J76" s="32"/>
      <c r="K76" s="6"/>
      <c r="L76" s="6"/>
      <c r="M76" s="6"/>
      <c r="N76" s="6"/>
      <c r="O76" s="6"/>
      <c r="P76" s="6"/>
      <c r="Q76" s="6"/>
      <c r="R76" s="6"/>
    </row>
    <row r="77" spans="2:18" ht="18.75">
      <c r="B77" s="36"/>
      <c r="C77" s="37" t="s">
        <v>74</v>
      </c>
      <c r="D77" s="38"/>
      <c r="E77" s="38"/>
      <c r="F77" s="36"/>
      <c r="G77" s="36"/>
      <c r="H77" s="33"/>
      <c r="I77" s="33"/>
      <c r="J77" s="33"/>
    </row>
    <row r="78" spans="2:18" ht="18.75">
      <c r="B78" s="36"/>
      <c r="C78" s="40" t="s">
        <v>75</v>
      </c>
      <c r="D78" s="41"/>
      <c r="E78" s="41"/>
      <c r="F78" s="36"/>
      <c r="G78" s="36"/>
      <c r="H78" s="33"/>
      <c r="I78" s="33"/>
      <c r="J78" s="33"/>
    </row>
    <row r="79" spans="2:18" ht="18.75">
      <c r="B79" s="36"/>
      <c r="C79" s="40" t="s">
        <v>76</v>
      </c>
      <c r="D79" s="41"/>
      <c r="E79" s="41"/>
      <c r="F79" s="36"/>
      <c r="G79" s="36"/>
      <c r="H79" s="33"/>
      <c r="I79" s="33"/>
      <c r="J79" s="33"/>
    </row>
    <row r="80" spans="2:18" ht="18.75">
      <c r="B80" s="36"/>
      <c r="C80" s="37" t="s">
        <v>77</v>
      </c>
      <c r="D80" s="38"/>
      <c r="E80" s="38"/>
      <c r="F80" s="36"/>
      <c r="G80" s="36"/>
      <c r="H80" s="33"/>
      <c r="I80" s="33"/>
      <c r="J80" s="33"/>
    </row>
    <row r="81" spans="2:19" ht="18.75">
      <c r="B81" s="36"/>
      <c r="C81" s="40" t="s">
        <v>78</v>
      </c>
      <c r="D81" s="41"/>
      <c r="E81" s="41"/>
      <c r="F81" s="36"/>
      <c r="G81" s="36"/>
      <c r="H81" s="33"/>
      <c r="I81" s="33"/>
      <c r="J81" s="33"/>
    </row>
    <row r="82" spans="2:19" ht="18.75">
      <c r="B82" s="36"/>
      <c r="C82" s="40" t="s">
        <v>79</v>
      </c>
      <c r="D82" s="41"/>
      <c r="E82" s="41"/>
      <c r="F82" s="36"/>
      <c r="G82" s="36"/>
      <c r="H82" s="33"/>
      <c r="I82" s="33"/>
      <c r="J82" s="33"/>
    </row>
    <row r="83" spans="2:19" ht="18.75">
      <c r="B83" s="36"/>
      <c r="C83" s="37" t="s">
        <v>80</v>
      </c>
      <c r="D83" s="38"/>
      <c r="E83" s="38"/>
      <c r="F83" s="36"/>
      <c r="G83" s="36"/>
      <c r="H83" s="33"/>
      <c r="I83" s="33"/>
      <c r="J83" s="33"/>
    </row>
    <row r="84" spans="2:19" ht="18.75">
      <c r="B84" s="36"/>
      <c r="C84" s="40" t="s">
        <v>81</v>
      </c>
      <c r="D84" s="41"/>
      <c r="E84" s="41"/>
      <c r="F84" s="36"/>
      <c r="G84" s="36"/>
      <c r="H84" s="33"/>
      <c r="I84" s="33"/>
      <c r="J84" s="33"/>
    </row>
    <row r="85" spans="2:19" s="56" customFormat="1" ht="23.25">
      <c r="C85" s="53" t="s">
        <v>82</v>
      </c>
      <c r="D85" s="54">
        <f>+D12+D18+D28+D54</f>
        <v>355727444.5</v>
      </c>
      <c r="E85" s="54">
        <f>+E12+E18+E28+E54</f>
        <v>355727444.5</v>
      </c>
      <c r="F85" s="54">
        <f>+F12+F18+F28</f>
        <v>27432518.23</v>
      </c>
      <c r="G85" s="54">
        <f>+G54+G28+G18+G12</f>
        <v>26683828.579999998</v>
      </c>
      <c r="H85" s="54">
        <f>+H12+H18+H28+H54</f>
        <v>27384292.519999996</v>
      </c>
      <c r="I85" s="54">
        <f>+H12+H18+H28+H54</f>
        <v>27384292.519999996</v>
      </c>
      <c r="J85" s="54">
        <f>+I12+I18+I28+I54</f>
        <v>28081524.07</v>
      </c>
      <c r="K85" s="54">
        <f>+F12+K18+K28</f>
        <v>21714392.539999999</v>
      </c>
      <c r="L85" s="54">
        <f>+L54+L28+L18+L12</f>
        <v>0</v>
      </c>
      <c r="M85" s="54">
        <f>+M12+M18+M25+M28</f>
        <v>0</v>
      </c>
      <c r="N85" s="54">
        <f>+N12+N18+N25+N28</f>
        <v>0</v>
      </c>
      <c r="O85" s="54">
        <f>+O54+O28+O18+O12</f>
        <v>0</v>
      </c>
      <c r="P85" s="54">
        <f>+O12+O18+O28</f>
        <v>0</v>
      </c>
      <c r="Q85" s="54">
        <f>+P12+P18+P28</f>
        <v>0</v>
      </c>
      <c r="R85" s="54">
        <f>+R12+R18+R28+R54</f>
        <v>109780934.39999999</v>
      </c>
      <c r="S85" s="55">
        <f>+R54+R28+R18+R12</f>
        <v>109780934.40000001</v>
      </c>
    </row>
    <row r="86" spans="2:19" ht="15.75">
      <c r="C86" s="33"/>
      <c r="D86" s="33"/>
      <c r="E86" s="33"/>
      <c r="F86" s="33"/>
      <c r="G86" s="33"/>
      <c r="H86" s="33"/>
      <c r="I86" s="33"/>
      <c r="J86" s="33"/>
    </row>
    <row r="88" spans="2:19">
      <c r="C88" s="57"/>
      <c r="D88" s="57"/>
    </row>
    <row r="89" spans="2:19" ht="3.75" customHeight="1" thickBot="1">
      <c r="C89" s="58"/>
      <c r="D89" s="57"/>
    </row>
    <row r="90" spans="2:19" ht="44.25" customHeight="1" thickBot="1">
      <c r="C90" s="59" t="s">
        <v>108</v>
      </c>
      <c r="D90" s="57"/>
    </row>
    <row r="91" spans="2:19" ht="42" customHeight="1" thickBot="1">
      <c r="C91" s="60" t="s">
        <v>109</v>
      </c>
      <c r="D91" s="57"/>
    </row>
    <row r="92" spans="2:19" ht="63.75" thickBot="1">
      <c r="C92" s="61" t="s">
        <v>110</v>
      </c>
      <c r="D92" s="57"/>
    </row>
    <row r="94" spans="2:19">
      <c r="C94" s="30" t="s">
        <v>104</v>
      </c>
    </row>
  </sheetData>
  <mergeCells count="9">
    <mergeCell ref="F9:R9"/>
    <mergeCell ref="C9:C10"/>
    <mergeCell ref="D9:D10"/>
    <mergeCell ref="E9:E10"/>
    <mergeCell ref="C3:R3"/>
    <mergeCell ref="C4:R4"/>
    <mergeCell ref="C5:R5"/>
    <mergeCell ref="C6:R6"/>
    <mergeCell ref="C7:R7"/>
  </mergeCells>
  <pageMargins left="0.70866141732283472" right="0.70866141732283472" top="0.74803149606299213" bottom="0.74803149606299213" header="0.31496062992125984" footer="0.31496062992125984"/>
  <pageSetup paperSize="9" scale="32" fitToHeight="0" orientation="landscape" horizontalDpi="360" verticalDpi="360" r:id="rId1"/>
  <rowBreaks count="1" manualBreakCount="1">
    <brk id="63" max="17" man="1"/>
  </rowBreaks>
  <colBreaks count="1" manualBreakCount="1">
    <brk id="2" max="94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84"/>
  <sheetViews>
    <sheetView showGridLines="0" zoomScale="70" zoomScaleNormal="70" workbookViewId="0">
      <selection activeCell="J19" sqref="J19"/>
    </sheetView>
  </sheetViews>
  <sheetFormatPr defaultColWidth="11.42578125" defaultRowHeight="15"/>
  <cols>
    <col min="3" max="3" width="93.7109375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>
      <c r="C3" s="65" t="s">
        <v>0</v>
      </c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</row>
    <row r="4" spans="3:17" ht="21" customHeight="1">
      <c r="C4" s="79" t="s">
        <v>1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</row>
    <row r="5" spans="3:17" ht="15.75">
      <c r="C5" s="81" t="s">
        <v>2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3:17" ht="15.75" customHeight="1">
      <c r="C6" s="69" t="s">
        <v>86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3:17" ht="15.75" customHeight="1">
      <c r="C7" s="70" t="s">
        <v>4</v>
      </c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9" spans="3:17" ht="23.25" customHeight="1">
      <c r="C9" s="2" t="s">
        <v>5</v>
      </c>
      <c r="D9" s="3" t="s">
        <v>88</v>
      </c>
      <c r="E9" s="3" t="s">
        <v>89</v>
      </c>
      <c r="F9" s="3" t="s">
        <v>90</v>
      </c>
      <c r="G9" s="3" t="s">
        <v>91</v>
      </c>
      <c r="H9" s="4" t="s">
        <v>92</v>
      </c>
      <c r="I9" s="3" t="s">
        <v>93</v>
      </c>
      <c r="J9" s="4" t="s">
        <v>94</v>
      </c>
      <c r="K9" s="3" t="s">
        <v>95</v>
      </c>
      <c r="L9" s="3" t="s">
        <v>96</v>
      </c>
      <c r="M9" s="3" t="s">
        <v>97</v>
      </c>
      <c r="N9" s="3" t="s">
        <v>98</v>
      </c>
      <c r="O9" s="4" t="s">
        <v>99</v>
      </c>
      <c r="P9" s="3" t="s">
        <v>100</v>
      </c>
    </row>
    <row r="10" spans="3:17">
      <c r="C10" s="5" t="s">
        <v>8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3:17">
      <c r="C11" s="7" t="s">
        <v>9</v>
      </c>
    </row>
    <row r="12" spans="3:17">
      <c r="C12" s="8" t="s">
        <v>10</v>
      </c>
    </row>
    <row r="13" spans="3:17">
      <c r="C13" s="8" t="s">
        <v>11</v>
      </c>
      <c r="E13" s="9"/>
    </row>
    <row r="14" spans="3:17">
      <c r="C14" s="8" t="s">
        <v>12</v>
      </c>
      <c r="Q14" s="10"/>
    </row>
    <row r="15" spans="3:17">
      <c r="C15" s="8" t="s">
        <v>13</v>
      </c>
    </row>
    <row r="16" spans="3:17">
      <c r="C16" s="8" t="s">
        <v>14</v>
      </c>
    </row>
    <row r="17" spans="3:3">
      <c r="C17" s="7" t="s">
        <v>15</v>
      </c>
    </row>
    <row r="18" spans="3:3">
      <c r="C18" s="8" t="s">
        <v>16</v>
      </c>
    </row>
    <row r="19" spans="3:3">
      <c r="C19" s="8" t="s">
        <v>17</v>
      </c>
    </row>
    <row r="20" spans="3:3">
      <c r="C20" s="8" t="s">
        <v>18</v>
      </c>
    </row>
    <row r="21" spans="3:3">
      <c r="C21" s="8" t="s">
        <v>19</v>
      </c>
    </row>
    <row r="22" spans="3:3">
      <c r="C22" s="8" t="s">
        <v>20</v>
      </c>
    </row>
    <row r="23" spans="3:3">
      <c r="C23" s="8" t="s">
        <v>21</v>
      </c>
    </row>
    <row r="24" spans="3:3">
      <c r="C24" s="8" t="s">
        <v>22</v>
      </c>
    </row>
    <row r="25" spans="3:3">
      <c r="C25" s="8" t="s">
        <v>23</v>
      </c>
    </row>
    <row r="26" spans="3:3">
      <c r="C26" s="8" t="s">
        <v>24</v>
      </c>
    </row>
    <row r="27" spans="3:3">
      <c r="C27" s="7" t="s">
        <v>25</v>
      </c>
    </row>
    <row r="28" spans="3:3">
      <c r="C28" s="8" t="s">
        <v>26</v>
      </c>
    </row>
    <row r="29" spans="3:3">
      <c r="C29" s="8" t="s">
        <v>27</v>
      </c>
    </row>
    <row r="30" spans="3:3">
      <c r="C30" s="8" t="s">
        <v>28</v>
      </c>
    </row>
    <row r="31" spans="3:3">
      <c r="C31" s="8" t="s">
        <v>29</v>
      </c>
    </row>
    <row r="32" spans="3:3">
      <c r="C32" s="8" t="s">
        <v>30</v>
      </c>
    </row>
    <row r="33" spans="3:3">
      <c r="C33" s="8" t="s">
        <v>31</v>
      </c>
    </row>
    <row r="34" spans="3:3">
      <c r="C34" s="8" t="s">
        <v>32</v>
      </c>
    </row>
    <row r="35" spans="3:3">
      <c r="C35" s="8" t="s">
        <v>33</v>
      </c>
    </row>
    <row r="36" spans="3:3">
      <c r="C36" s="8" t="s">
        <v>34</v>
      </c>
    </row>
    <row r="37" spans="3:3">
      <c r="C37" s="7" t="s">
        <v>35</v>
      </c>
    </row>
    <row r="38" spans="3:3">
      <c r="C38" s="8" t="s">
        <v>36</v>
      </c>
    </row>
    <row r="39" spans="3:3">
      <c r="C39" s="8" t="s">
        <v>37</v>
      </c>
    </row>
    <row r="40" spans="3:3">
      <c r="C40" s="8" t="s">
        <v>38</v>
      </c>
    </row>
    <row r="41" spans="3:3">
      <c r="C41" s="8" t="s">
        <v>39</v>
      </c>
    </row>
    <row r="42" spans="3:3">
      <c r="C42" s="8" t="s">
        <v>40</v>
      </c>
    </row>
    <row r="43" spans="3:3">
      <c r="C43" s="8" t="s">
        <v>41</v>
      </c>
    </row>
    <row r="44" spans="3:3">
      <c r="C44" s="8" t="s">
        <v>42</v>
      </c>
    </row>
    <row r="45" spans="3:3">
      <c r="C45" s="8" t="s">
        <v>43</v>
      </c>
    </row>
    <row r="46" spans="3:3">
      <c r="C46" s="7" t="s">
        <v>44</v>
      </c>
    </row>
    <row r="47" spans="3:3">
      <c r="C47" s="8" t="s">
        <v>45</v>
      </c>
    </row>
    <row r="48" spans="3:3">
      <c r="C48" s="8" t="s">
        <v>46</v>
      </c>
    </row>
    <row r="49" spans="3:3">
      <c r="C49" s="8" t="s">
        <v>47</v>
      </c>
    </row>
    <row r="50" spans="3:3">
      <c r="C50" s="8" t="s">
        <v>48</v>
      </c>
    </row>
    <row r="51" spans="3:3">
      <c r="C51" s="8" t="s">
        <v>49</v>
      </c>
    </row>
    <row r="52" spans="3:3">
      <c r="C52" s="8" t="s">
        <v>50</v>
      </c>
    </row>
    <row r="53" spans="3:3">
      <c r="C53" s="7" t="s">
        <v>51</v>
      </c>
    </row>
    <row r="54" spans="3:3">
      <c r="C54" s="8" t="s">
        <v>52</v>
      </c>
    </row>
    <row r="55" spans="3:3">
      <c r="C55" s="8" t="s">
        <v>53</v>
      </c>
    </row>
    <row r="56" spans="3:3">
      <c r="C56" s="8" t="s">
        <v>54</v>
      </c>
    </row>
    <row r="57" spans="3:3">
      <c r="C57" s="8" t="s">
        <v>55</v>
      </c>
    </row>
    <row r="58" spans="3:3">
      <c r="C58" s="8" t="s">
        <v>56</v>
      </c>
    </row>
    <row r="59" spans="3:3">
      <c r="C59" s="8" t="s">
        <v>57</v>
      </c>
    </row>
    <row r="60" spans="3:3">
      <c r="C60" s="8" t="s">
        <v>58</v>
      </c>
    </row>
    <row r="61" spans="3:3">
      <c r="C61" s="8" t="s">
        <v>59</v>
      </c>
    </row>
    <row r="62" spans="3:3">
      <c r="C62" s="8" t="s">
        <v>60</v>
      </c>
    </row>
    <row r="63" spans="3:3">
      <c r="C63" s="7" t="s">
        <v>61</v>
      </c>
    </row>
    <row r="64" spans="3:3">
      <c r="C64" s="8" t="s">
        <v>62</v>
      </c>
    </row>
    <row r="65" spans="3:16">
      <c r="C65" s="8" t="s">
        <v>63</v>
      </c>
    </row>
    <row r="66" spans="3:16">
      <c r="C66" s="8" t="s">
        <v>64</v>
      </c>
    </row>
    <row r="67" spans="3:16">
      <c r="C67" s="8" t="s">
        <v>65</v>
      </c>
    </row>
    <row r="68" spans="3:16">
      <c r="C68" s="7" t="s">
        <v>66</v>
      </c>
    </row>
    <row r="69" spans="3:16">
      <c r="C69" s="8" t="s">
        <v>67</v>
      </c>
    </row>
    <row r="70" spans="3:16">
      <c r="C70" s="8" t="s">
        <v>68</v>
      </c>
    </row>
    <row r="71" spans="3:16">
      <c r="C71" s="7" t="s">
        <v>69</v>
      </c>
    </row>
    <row r="72" spans="3:16">
      <c r="C72" s="8" t="s">
        <v>70</v>
      </c>
    </row>
    <row r="73" spans="3:16">
      <c r="C73" s="8" t="s">
        <v>71</v>
      </c>
    </row>
    <row r="74" spans="3:16">
      <c r="C74" s="8" t="s">
        <v>72</v>
      </c>
    </row>
    <row r="75" spans="3:16">
      <c r="C75" s="5" t="s">
        <v>73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3:16">
      <c r="C76" s="7" t="s">
        <v>74</v>
      </c>
    </row>
    <row r="77" spans="3:16">
      <c r="C77" s="8" t="s">
        <v>75</v>
      </c>
    </row>
    <row r="78" spans="3:16">
      <c r="C78" s="8" t="s">
        <v>76</v>
      </c>
    </row>
    <row r="79" spans="3:16">
      <c r="C79" s="7" t="s">
        <v>77</v>
      </c>
    </row>
    <row r="80" spans="3:16">
      <c r="C80" s="8" t="s">
        <v>78</v>
      </c>
    </row>
    <row r="81" spans="3:16">
      <c r="C81" s="8" t="s">
        <v>79</v>
      </c>
    </row>
    <row r="82" spans="3:16">
      <c r="C82" s="7" t="s">
        <v>80</v>
      </c>
    </row>
    <row r="83" spans="3:16">
      <c r="C83" s="8" t="s">
        <v>81</v>
      </c>
    </row>
    <row r="84" spans="3:16">
      <c r="C84" s="11" t="s">
        <v>82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</row>
  </sheetData>
  <mergeCells count="5">
    <mergeCell ref="C3:P3"/>
    <mergeCell ref="C4:P4"/>
    <mergeCell ref="C5:P5"/>
    <mergeCell ref="C6:P6"/>
    <mergeCell ref="C7:P7"/>
  </mergeCells>
  <pageMargins left="0.7" right="0.7" top="0.75" bottom="0.75" header="0.3" footer="0.3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H.Almirante Presupuest Aprobado</vt:lpstr>
      <vt:lpstr>P2 Presupuesto Aprobado-Ejec </vt:lpstr>
      <vt:lpstr>P3 Ejecucion </vt:lpstr>
      <vt:lpstr>'H.Almirante Presupuest Aprobado'!Print_Area</vt:lpstr>
      <vt:lpstr>'P2 Presupuesto Aprobado-Ejec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Admnistracion 1</cp:lastModifiedBy>
  <cp:lastPrinted>2026-05-07T17:09:35Z</cp:lastPrinted>
  <dcterms:created xsi:type="dcterms:W3CDTF">2021-07-29T18:58:00Z</dcterms:created>
  <dcterms:modified xsi:type="dcterms:W3CDTF">2026-05-07T17:09:38Z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4AD57DFA198040F0A17A40BE20817AB3_13</vt:lpwstr>
  </property>
  <property fmtid="{D5CDD505-2E9C-101B-9397-08002B2CF9AE}" pid="3" name="KSOProductBuildVer">
    <vt:lpwstr>3082-12.2.0.19805</vt:lpwstr>
  </property>
</Properties>
</file>