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028F02-3243-4817-BD97-747EE17BED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2 Presupuesto Aprobado-Ejec " sheetId="2" r:id="rId1"/>
    <sheet name="P3 Ejecucion " sheetId="3" state="hidden" r:id="rId2"/>
  </sheets>
  <definedNames>
    <definedName name="_xlnm.Print_Area" localSheetId="0">'P2 Presupuesto Aprobado-Ejec '!$A$1:$R$95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2" l="1"/>
  <c r="K35" i="2"/>
  <c r="K28" i="2" s="1"/>
  <c r="K18" i="2"/>
  <c r="K12" i="2"/>
  <c r="L85" i="2" s="1"/>
  <c r="J54" i="2"/>
  <c r="J28" i="2"/>
  <c r="J18" i="2"/>
  <c r="J12" i="2"/>
  <c r="K85" i="2" s="1"/>
  <c r="I12" i="2" l="1"/>
  <c r="J85" i="2" s="1"/>
  <c r="I85" i="2"/>
  <c r="I54" i="2"/>
  <c r="I28" i="2"/>
  <c r="I18" i="2"/>
  <c r="H54" i="2"/>
  <c r="H28" i="2"/>
  <c r="H18" i="2"/>
  <c r="H12" i="2"/>
  <c r="G54" i="2"/>
  <c r="G28" i="2"/>
  <c r="G18" i="2"/>
  <c r="G85" i="2" l="1"/>
  <c r="G12" i="2"/>
  <c r="F54" i="2"/>
  <c r="R54" i="2" s="1"/>
  <c r="F28" i="2"/>
  <c r="R28" i="2" s="1"/>
  <c r="F18" i="2"/>
  <c r="R18" i="2" s="1"/>
  <c r="F12" i="2"/>
  <c r="R12" i="2" s="1"/>
  <c r="R85" i="2" l="1"/>
  <c r="E57" i="2"/>
  <c r="E56" i="2"/>
  <c r="E55" i="2"/>
  <c r="E37" i="2"/>
  <c r="E35" i="2"/>
  <c r="E32" i="2"/>
  <c r="E31" i="2"/>
  <c r="E29" i="2"/>
  <c r="E26" i="2"/>
  <c r="E25" i="2"/>
  <c r="E20" i="2"/>
  <c r="E19" i="2"/>
  <c r="E14" i="2"/>
  <c r="E13" i="2"/>
  <c r="Q85" i="2" l="1"/>
  <c r="P85" i="2"/>
  <c r="N85" i="2"/>
  <c r="M85" i="2"/>
  <c r="O85" i="2"/>
  <c r="H85" i="2" l="1"/>
  <c r="F85" i="2"/>
  <c r="D54" i="2" l="1"/>
  <c r="E54" i="2" s="1"/>
  <c r="D28" i="2"/>
  <c r="E28" i="2" s="1"/>
  <c r="D18" i="2"/>
  <c r="E18" i="2" s="1"/>
  <c r="D12" i="2"/>
  <c r="E12" i="2" s="1"/>
  <c r="D85" i="2" l="1"/>
  <c r="E85" i="2"/>
</calcChain>
</file>

<file path=xl/sharedStrings.xml><?xml version="1.0" encoding="utf-8"?>
<sst xmlns="http://schemas.openxmlformats.org/spreadsheetml/2006/main" count="195" uniqueCount="104">
  <si>
    <t>{Ministerio al que está adscrito (si aplica)}</t>
  </si>
  <si>
    <t xml:space="preserve">Nombre de la institución </t>
  </si>
  <si>
    <t>Año {año}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</si>
  <si>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</si>
  <si>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</si>
  <si>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</si>
  <si>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</si>
  <si>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</si>
  <si>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</si>
  <si>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</si>
  <si>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</si>
  <si>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</si>
  <si>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</si>
  <si>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</si>
  <si>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</si>
  <si>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</si>
  <si>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</si>
  <si>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</si>
  <si>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</si>
  <si>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</si>
  <si>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</si>
  <si>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</si>
  <si>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</si>
  <si>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</si>
  <si>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</si>
  <si>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</si>
  <si>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</si>
  <si>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</si>
  <si>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</si>
  <si>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</si>
  <si>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</si>
  <si>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</si>
  <si>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</si>
  <si>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</si>
  <si>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</si>
  <si>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</si>
  <si>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</si>
  <si>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</si>
  <si>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</si>
  <si>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</si>
  <si>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</si>
  <si>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</si>
  <si>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</si>
  <si>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</si>
  <si>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</si>
  <si>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</si>
  <si>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</si>
  <si>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</si>
  <si>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</si>
  <si>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</si>
  <si>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</si>
  <si>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</si>
  <si>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</si>
  <si>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</si>
  <si>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</si>
  <si>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</si>
  <si>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</si>
  <si>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</si>
  <si>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</si>
  <si>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</si>
  <si>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</si>
  <si>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</si>
  <si>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</si>
  <si>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</si>
  <si>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</si>
  <si>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</si>
  <si>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</si>
  <si>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</si>
  <si>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</si>
  <si>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</si>
  <si>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</si>
  <si>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</si>
  <si>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</si>
  <si>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</si>
  <si>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</si>
  <si>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</si>
  <si>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</si>
  <si>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</si>
  <si>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</si>
  <si>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</si>
  <si>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</si>
  <si>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</si>
  <si>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</si>
  <si>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</si>
  <si>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</si>
  <si>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</si>
  <si>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</si>
  <si>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</si>
  <si>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</si>
  <si>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</si>
  <si>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</si>
  <si>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</si>
  <si>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</si>
  <si>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</si>
  <si>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</si>
  <si>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</si>
  <si>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</si>
  <si>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SERVICIO NACIONAL DE SALUD  (SNS)</t>
  </si>
  <si>
    <t xml:space="preserve">HOSPITAL EL ALMIRANTE </t>
  </si>
  <si>
    <t>AÑO 2026</t>
  </si>
  <si>
    <r>
      <rPr>
        <b/>
        <sz val="18"/>
        <color theme="1"/>
        <rFont val="Calibri"/>
        <family val="2"/>
        <scheme val="minor"/>
      </rPr>
      <t>Presupuesto aprobado:</t>
    </r>
    <r>
      <rPr>
        <sz val="1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</si>
  <si>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</si>
  <si>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8"/>
        <color theme="1"/>
        <rFont val="Calibri"/>
        <family val="2"/>
        <scheme val="minor"/>
      </rPr>
      <t>Total devengado:</t>
    </r>
    <r>
      <rPr>
        <sz val="1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</si>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</sst>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#.##0.00"/>
    <numFmt numFmtId="166" formatCode="0.0"/>
  </numFmts>
  <fonts count="16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b/>
      <sz val="18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511703848384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5117038483843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4506668294322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7">
    <xf numFmtId="0" fontId="0" fillId="0" borderId="0" xfId="0"/>
    <xf numFmtId="0" fontId="6" fillId="2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164" fontId="7" fillId="0" borderId="4" xfId="0" applyNumberFormat="1" applyFont="1" applyBorder="1"/>
    <xf numFmtId="0" fontId="7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5" xfId="0" applyBorder="1"/>
    <xf numFmtId="0" fontId="0" fillId="0" borderId="6" xfId="0" applyBorder="1"/>
    <xf numFmtId="0" fontId="6" fillId="2" borderId="7" xfId="0" applyFont="1" applyFill="1" applyBorder="1" applyAlignment="1">
      <alignment vertical="center"/>
    </xf>
    <xf numFmtId="164" fontId="7" fillId="2" borderId="7" xfId="0" applyNumberFormat="1" applyFont="1" applyFill="1" applyBorder="1"/>
    <xf numFmtId="0" fontId="9" fillId="0" borderId="0" xfId="0" applyFont="1"/>
    <xf numFmtId="0" fontId="11" fillId="0" borderId="0" xfId="0" applyFont="1"/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2" fillId="4" borderId="7" xfId="0" applyFont="1" applyFill="1" applyBorder="1" applyAlignment="1">
      <alignment vertical="center"/>
    </xf>
    <xf numFmtId="164" fontId="12" fillId="4" borderId="7" xfId="0" applyNumberFormat="1" applyFont="1" applyFill="1" applyBorder="1"/>
    <xf numFmtId="43" fontId="11" fillId="5" borderId="0" xfId="0" applyNumberFormat="1" applyFont="1" applyFill="1"/>
    <xf numFmtId="0" fontId="11" fillId="5" borderId="0" xfId="0" applyFont="1" applyFill="1"/>
    <xf numFmtId="0" fontId="12" fillId="0" borderId="4" xfId="0" applyFont="1" applyBorder="1" applyAlignment="1">
      <alignment horizontal="left"/>
    </xf>
    <xf numFmtId="0" fontId="12" fillId="0" borderId="0" xfId="0" applyFont="1" applyAlignment="1">
      <alignment horizontal="left" indent="1"/>
    </xf>
    <xf numFmtId="164" fontId="12" fillId="0" borderId="4" xfId="0" applyNumberFormat="1" applyFont="1" applyBorder="1"/>
    <xf numFmtId="164" fontId="12" fillId="0" borderId="0" xfId="0" applyNumberFormat="1" applyFont="1"/>
    <xf numFmtId="0" fontId="12" fillId="0" borderId="0" xfId="0" applyFont="1"/>
    <xf numFmtId="0" fontId="14" fillId="0" borderId="0" xfId="0" applyFont="1"/>
    <xf numFmtId="166" fontId="12" fillId="0" borderId="0" xfId="0" applyNumberFormat="1" applyFont="1"/>
    <xf numFmtId="0" fontId="11" fillId="0" borderId="0" xfId="0" applyFont="1" applyAlignment="1">
      <alignment horizontal="left" indent="2"/>
    </xf>
    <xf numFmtId="164" fontId="11" fillId="0" borderId="0" xfId="0" applyNumberFormat="1" applyFont="1"/>
    <xf numFmtId="166" fontId="11" fillId="0" borderId="0" xfId="0" applyNumberFormat="1" applyFont="1"/>
    <xf numFmtId="0" fontId="11" fillId="0" borderId="5" xfId="0" applyFont="1" applyBorder="1"/>
    <xf numFmtId="0" fontId="11" fillId="0" borderId="6" xfId="0" applyFont="1" applyBorder="1"/>
    <xf numFmtId="165" fontId="12" fillId="0" borderId="0" xfId="0" applyNumberFormat="1" applyFont="1"/>
    <xf numFmtId="4" fontId="11" fillId="0" borderId="0" xfId="0" applyNumberFormat="1" applyFont="1"/>
    <xf numFmtId="4" fontId="12" fillId="0" borderId="0" xfId="0" applyNumberFormat="1" applyFont="1"/>
    <xf numFmtId="0" fontId="11" fillId="0" borderId="0" xfId="0" applyFont="1" applyAlignment="1">
      <alignment wrapText="1"/>
    </xf>
    <xf numFmtId="0" fontId="11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5" fillId="0" borderId="0" xfId="0" applyFont="1" applyAlignment="1">
      <alignment horizontal="right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43" fontId="10" fillId="2" borderId="2" xfId="1" applyFont="1" applyFill="1" applyBorder="1" applyAlignment="1">
      <alignment horizontal="center" vertical="center" wrapText="1"/>
    </xf>
    <xf numFmtId="43" fontId="10" fillId="2" borderId="1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top" wrapText="1" readingOrder="1"/>
    </xf>
    <xf numFmtId="0" fontId="13" fillId="0" borderId="0" xfId="0" applyFont="1" applyAlignment="1">
      <alignment horizontal="center" vertical="top" wrapText="1" readingOrder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433242</xdr:colOff>
      <xdr:row>2</xdr:row>
      <xdr:rowOff>28862</xdr:rowOff>
    </xdr:from>
    <xdr:to>
      <xdr:col>2</xdr:col>
      <xdr:colOff>4052453</xdr:colOff>
      <xdr:row>5</xdr:row>
      <xdr:rowOff>145001</xdr:rowOff>
    </xdr:to>
    <xdr:pic>
      <xdr:nvPicPr>
        <xdr:cNvPr id="5" name="Imagen 4" descr="Hospital El Almirante">
          <a:extLst>
            <a:ext uri="{FF2B5EF4-FFF2-40B4-BE49-F238E27FC236}">
              <a16:creationId xmlns:a16="http://schemas.microsoft.com/office/drawing/2014/main" id="{D68B44FF-571B-B64C-BAF1-1621F5383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833" y="409862"/>
          <a:ext cx="3619211" cy="1172548"/>
        </a:xfrm>
        <a:prstGeom prst="rect">
          <a:avLst/>
        </a:prstGeom>
        <a:ln/>
      </xdr:spPr>
    </xdr:pic>
    <xdr:clientData/>
  </xdr:twoCellAnchor>
  <xdr:twoCellAnchor editAs="oneCell">
    <xdr:from>
      <xdr:col>9</xdr:col>
      <xdr:colOff>727364</xdr:colOff>
      <xdr:row>1</xdr:row>
      <xdr:rowOff>17319</xdr:rowOff>
    </xdr:from>
    <xdr:to>
      <xdr:col>17</xdr:col>
      <xdr:colOff>1679863</xdr:colOff>
      <xdr:row>7</xdr:row>
      <xdr:rowOff>57548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3D1611-398F-3B3D-4248-075DB525D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2000" y="207819"/>
          <a:ext cx="4329545" cy="1702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6192500" y="552450"/>
          <a:ext cx="176212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543050" y="600075"/>
          <a:ext cx="163766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LOGO</a:t>
          </a:r>
          <a:r>
            <a:rPr lang="en-US" sz="1100" baseline="0"/>
            <a:t> MIN.                      (si aplica)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S96"/>
  <sheetViews>
    <sheetView showGridLines="0" tabSelected="1" view="pageBreakPreview" topLeftCell="G1" zoomScaleNormal="100" zoomScaleSheetLayoutView="100" zoomScalePageLayoutView="17" workbookViewId="0">
      <selection activeCell="Y63" sqref="Y63"/>
    </sheetView>
  </sheetViews>
  <sheetFormatPr baseColWidth="10" defaultColWidth="11.42578125" defaultRowHeight="15"/>
  <cols>
    <col min="1" max="1" width="3.28515625" customWidth="1"/>
    <col min="2" max="2" width="3.5703125" customWidth="1"/>
    <col min="3" max="3" width="88.7109375" customWidth="1"/>
    <col min="4" max="4" width="26.7109375" customWidth="1"/>
    <col min="5" max="5" width="25.85546875" customWidth="1"/>
    <col min="6" max="6" width="24" hidden="1" customWidth="1"/>
    <col min="7" max="7" width="29.28515625" customWidth="1"/>
    <col min="8" max="8" width="26.42578125" customWidth="1"/>
    <col min="9" max="9" width="24.5703125" customWidth="1"/>
    <col min="10" max="11" width="25" customWidth="1"/>
    <col min="12" max="12" width="0.140625" customWidth="1"/>
    <col min="13" max="13" width="14.140625" hidden="1" customWidth="1"/>
    <col min="14" max="14" width="19.42578125" hidden="1" customWidth="1"/>
    <col min="15" max="15" width="23.85546875" hidden="1" customWidth="1"/>
    <col min="16" max="16" width="0.5703125" customWidth="1"/>
    <col min="17" max="17" width="2.28515625" hidden="1" customWidth="1"/>
    <col min="18" max="18" width="35.5703125" customWidth="1"/>
    <col min="19" max="19" width="16" bestFit="1" customWidth="1"/>
  </cols>
  <sheetData>
    <row r="3" spans="2:19" ht="28.5" customHeight="1">
      <c r="C3" s="46" t="s">
        <v>97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2:19" ht="37.5" customHeight="1">
      <c r="C4" s="48" t="s">
        <v>98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2:19" ht="15.75">
      <c r="C5" s="50" t="s">
        <v>99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2:19" ht="15.75" customHeight="1">
      <c r="C6" s="52" t="s">
        <v>82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</row>
    <row r="7" spans="2:19" ht="15.75" customHeight="1">
      <c r="C7" s="53" t="s">
        <v>3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9" spans="2:19" s="13" customFormat="1" ht="25.5" customHeight="1">
      <c r="C9" s="43" t="s">
        <v>4</v>
      </c>
      <c r="D9" s="44" t="s">
        <v>5</v>
      </c>
      <c r="E9" s="44" t="s">
        <v>6</v>
      </c>
      <c r="F9" s="40" t="s">
        <v>83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</row>
    <row r="10" spans="2:19" s="13" customFormat="1" ht="23.25">
      <c r="C10" s="43"/>
      <c r="D10" s="45"/>
      <c r="E10" s="45"/>
      <c r="F10" s="14" t="s">
        <v>84</v>
      </c>
      <c r="G10" s="14" t="s">
        <v>85</v>
      </c>
      <c r="H10" s="14" t="s">
        <v>86</v>
      </c>
      <c r="I10" s="14" t="s">
        <v>87</v>
      </c>
      <c r="J10" s="15" t="s">
        <v>88</v>
      </c>
      <c r="K10" s="14" t="s">
        <v>89</v>
      </c>
      <c r="L10" s="15" t="s">
        <v>90</v>
      </c>
      <c r="M10" s="14" t="s">
        <v>91</v>
      </c>
      <c r="N10" s="14" t="s">
        <v>92</v>
      </c>
      <c r="O10" s="14" t="s">
        <v>93</v>
      </c>
      <c r="P10" s="14" t="s">
        <v>94</v>
      </c>
      <c r="Q10" s="15" t="s">
        <v>95</v>
      </c>
      <c r="R10" s="14" t="s">
        <v>96</v>
      </c>
    </row>
    <row r="11" spans="2:19" s="12" customFormat="1" ht="23.25">
      <c r="B11" s="13"/>
      <c r="C11" s="20" t="s">
        <v>7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13"/>
    </row>
    <row r="12" spans="2:19" ht="23.25">
      <c r="B12" s="13"/>
      <c r="C12" s="21" t="s">
        <v>8</v>
      </c>
      <c r="D12" s="23">
        <f>+D13+D14</f>
        <v>270112798.5</v>
      </c>
      <c r="E12" s="23">
        <f>+D12</f>
        <v>270112798.5</v>
      </c>
      <c r="F12" s="24">
        <f t="shared" ref="F12:K12" si="0">+F13</f>
        <v>21714392.539999999</v>
      </c>
      <c r="G12" s="24">
        <f t="shared" si="0"/>
        <v>21714392.539999999</v>
      </c>
      <c r="H12" s="25">
        <f t="shared" si="0"/>
        <v>21729004.039999999</v>
      </c>
      <c r="I12" s="24">
        <f t="shared" si="0"/>
        <v>21863025.960000001</v>
      </c>
      <c r="J12" s="25">
        <f t="shared" si="0"/>
        <v>21584971.739999998</v>
      </c>
      <c r="K12" s="26">
        <f t="shared" si="0"/>
        <v>12587888.23</v>
      </c>
      <c r="L12" s="13"/>
      <c r="M12" s="13"/>
      <c r="N12" s="13"/>
      <c r="O12" s="13"/>
      <c r="P12" s="13"/>
      <c r="Q12" s="13"/>
      <c r="R12" s="23">
        <f>+F12+G12+H12+I12+J12+K12+L12+M12+N12+O12+P12+Q12</f>
        <v>121193675.05</v>
      </c>
      <c r="S12" s="13"/>
    </row>
    <row r="13" spans="2:19" ht="23.25">
      <c r="B13" s="13"/>
      <c r="C13" s="27" t="s">
        <v>9</v>
      </c>
      <c r="D13" s="28">
        <v>249334891</v>
      </c>
      <c r="E13" s="28">
        <f>+D13</f>
        <v>249334891</v>
      </c>
      <c r="F13" s="13">
        <v>21714392.539999999</v>
      </c>
      <c r="G13" s="13">
        <v>21714392.539999999</v>
      </c>
      <c r="H13" s="13">
        <v>21729004.039999999</v>
      </c>
      <c r="I13" s="13">
        <v>21863025.960000001</v>
      </c>
      <c r="J13" s="13">
        <v>21584971.739999998</v>
      </c>
      <c r="K13" s="29">
        <v>12587888.23</v>
      </c>
      <c r="L13" s="13"/>
      <c r="M13" s="13"/>
      <c r="N13" s="13"/>
      <c r="O13" s="13"/>
      <c r="P13" s="13"/>
      <c r="Q13" s="13"/>
      <c r="R13" s="28"/>
      <c r="S13" s="13"/>
    </row>
    <row r="14" spans="2:19" ht="23.25">
      <c r="B14" s="13"/>
      <c r="C14" s="27" t="s">
        <v>10</v>
      </c>
      <c r="D14" s="28">
        <v>20777907.5</v>
      </c>
      <c r="E14" s="28">
        <f>+D14</f>
        <v>20777907.5</v>
      </c>
      <c r="F14" s="13"/>
      <c r="G14" s="30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28"/>
      <c r="S14" s="13"/>
    </row>
    <row r="15" spans="2:19" ht="23.25">
      <c r="B15" s="13"/>
      <c r="C15" s="27" t="s">
        <v>11</v>
      </c>
      <c r="D15" s="28"/>
      <c r="E15" s="28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31"/>
    </row>
    <row r="16" spans="2:19" ht="23.25">
      <c r="B16" s="13"/>
      <c r="C16" s="27" t="s">
        <v>12</v>
      </c>
      <c r="D16" s="28"/>
      <c r="E16" s="28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2:19" ht="23.25">
      <c r="B17" s="13"/>
      <c r="C17" s="27" t="s">
        <v>13</v>
      </c>
      <c r="D17" s="28"/>
      <c r="E17" s="28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19" ht="23.25">
      <c r="B18" s="13"/>
      <c r="C18" s="21" t="s">
        <v>14</v>
      </c>
      <c r="D18" s="23">
        <f>+D19+D20+D25+D26</f>
        <v>11415920</v>
      </c>
      <c r="E18" s="23">
        <f>+D18</f>
        <v>11415920</v>
      </c>
      <c r="F18" s="24">
        <f>+F19+F20+F25+F26</f>
        <v>1257074.94</v>
      </c>
      <c r="G18" s="24">
        <f>+G19+G26</f>
        <v>952295.38</v>
      </c>
      <c r="H18" s="32">
        <f>+H19+H20+H26</f>
        <v>1426860.4</v>
      </c>
      <c r="I18" s="24">
        <f>+I19+I20</f>
        <v>3463808.85</v>
      </c>
      <c r="J18" s="24">
        <f>+J20+J26</f>
        <v>1747882.15</v>
      </c>
      <c r="K18" s="24">
        <f>+K20</f>
        <v>355770</v>
      </c>
      <c r="L18" s="13"/>
      <c r="M18" s="13"/>
      <c r="N18" s="13"/>
      <c r="O18" s="13"/>
      <c r="P18" s="13"/>
      <c r="Q18" s="13"/>
      <c r="R18" s="23">
        <f>+F18+G18+H18+I18+J18+K18+L18+M18+N18+O18+P18+Q18</f>
        <v>9203691.7200000007</v>
      </c>
      <c r="S18" s="13"/>
    </row>
    <row r="19" spans="2:19" ht="23.25">
      <c r="B19" s="13"/>
      <c r="C19" s="27" t="s">
        <v>15</v>
      </c>
      <c r="D19" s="28">
        <v>1173520</v>
      </c>
      <c r="E19" s="28">
        <f>+D19</f>
        <v>1173520</v>
      </c>
      <c r="F19" s="13">
        <v>363798.25</v>
      </c>
      <c r="G19" s="13">
        <v>130000</v>
      </c>
      <c r="H19" s="13">
        <v>650008.5</v>
      </c>
      <c r="I19" s="13">
        <v>3463808.85</v>
      </c>
      <c r="J19" s="13">
        <v>132323.79999999999</v>
      </c>
      <c r="K19" s="13"/>
      <c r="L19" s="13"/>
      <c r="M19" s="13"/>
      <c r="N19" s="13"/>
      <c r="O19" s="13"/>
      <c r="P19" s="13"/>
      <c r="Q19" s="13"/>
      <c r="R19" s="28"/>
      <c r="S19" s="13"/>
    </row>
    <row r="20" spans="2:19" ht="23.25">
      <c r="B20" s="13"/>
      <c r="C20" s="27" t="s">
        <v>16</v>
      </c>
      <c r="D20" s="28">
        <v>2000000</v>
      </c>
      <c r="E20" s="28">
        <f>+D20</f>
        <v>2000000</v>
      </c>
      <c r="F20" s="13"/>
      <c r="G20" s="13"/>
      <c r="H20" s="33">
        <v>280132</v>
      </c>
      <c r="I20" s="13"/>
      <c r="J20" s="13">
        <v>680034.2</v>
      </c>
      <c r="K20" s="13">
        <v>355770</v>
      </c>
      <c r="L20" s="13"/>
      <c r="M20" s="13"/>
      <c r="N20" s="13"/>
      <c r="O20" s="13"/>
      <c r="P20" s="13"/>
      <c r="Q20" s="13"/>
      <c r="R20" s="13"/>
      <c r="S20" s="13"/>
    </row>
    <row r="21" spans="2:19" ht="23.25">
      <c r="B21" s="13"/>
      <c r="C21" s="27" t="s">
        <v>17</v>
      </c>
      <c r="D21" s="28"/>
      <c r="E21" s="28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2:19" ht="23.25">
      <c r="B22" s="13"/>
      <c r="C22" s="27" t="s">
        <v>18</v>
      </c>
      <c r="D22" s="28"/>
      <c r="E22" s="28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2:19" ht="23.25">
      <c r="B23" s="13"/>
      <c r="C23" s="27" t="s">
        <v>19</v>
      </c>
      <c r="D23" s="28"/>
      <c r="E23" s="28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2:19" ht="23.25">
      <c r="B24" s="13"/>
      <c r="C24" s="27" t="s">
        <v>20</v>
      </c>
      <c r="D24" s="28"/>
      <c r="E24" s="28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2:19" ht="23.25">
      <c r="B25" s="13"/>
      <c r="C25" s="27" t="s">
        <v>21</v>
      </c>
      <c r="D25" s="28">
        <v>2700000</v>
      </c>
      <c r="E25" s="28">
        <f>+D25</f>
        <v>2700000</v>
      </c>
      <c r="F25" s="13">
        <v>893276.69</v>
      </c>
      <c r="G25" s="13"/>
      <c r="H25" s="13"/>
      <c r="I25" s="13"/>
      <c r="J25" s="13">
        <v>1068518.49</v>
      </c>
      <c r="K25" s="13"/>
      <c r="L25" s="13"/>
      <c r="M25" s="13"/>
      <c r="N25" s="13"/>
      <c r="O25" s="13"/>
      <c r="P25" s="13"/>
      <c r="Q25" s="13"/>
      <c r="R25" s="28"/>
      <c r="S25" s="13"/>
    </row>
    <row r="26" spans="2:19" ht="23.25">
      <c r="B26" s="13"/>
      <c r="C26" s="27" t="s">
        <v>22</v>
      </c>
      <c r="D26" s="28">
        <v>5542400</v>
      </c>
      <c r="E26" s="28">
        <f>+D26</f>
        <v>5542400</v>
      </c>
      <c r="F26" s="13"/>
      <c r="G26" s="13">
        <v>822295.38</v>
      </c>
      <c r="H26" s="13">
        <v>496719.9</v>
      </c>
      <c r="I26" s="13"/>
      <c r="J26" s="13">
        <v>1067847.95</v>
      </c>
      <c r="K26" s="13"/>
      <c r="L26" s="13"/>
      <c r="M26" s="13"/>
      <c r="N26" s="13"/>
      <c r="O26" s="13"/>
      <c r="P26" s="13"/>
      <c r="Q26" s="13"/>
      <c r="R26" s="28"/>
      <c r="S26" s="13"/>
    </row>
    <row r="27" spans="2:19" ht="23.25">
      <c r="B27" s="13"/>
      <c r="C27" s="27" t="s">
        <v>23</v>
      </c>
      <c r="D27" s="28"/>
      <c r="E27" s="28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2:19" ht="23.25">
      <c r="B28" s="13"/>
      <c r="C28" s="21" t="s">
        <v>24</v>
      </c>
      <c r="D28" s="23">
        <f>+D29+D31+D32+D35+D37</f>
        <v>63977726</v>
      </c>
      <c r="E28" s="23">
        <f>+D28</f>
        <v>63977726</v>
      </c>
      <c r="F28" s="24">
        <f>+F29+F30+F31+F32+F35++F37</f>
        <v>4461050.75</v>
      </c>
      <c r="G28" s="24">
        <f>+G29+G31+G32+G35</f>
        <v>3244653.0700000003</v>
      </c>
      <c r="H28" s="24">
        <f>+H29+H32+H35+H37</f>
        <v>4116387.08</v>
      </c>
      <c r="I28" s="24">
        <f>+I32+I35+I37</f>
        <v>2618907.84</v>
      </c>
      <c r="J28" s="24">
        <f>+J29+J32+J35+J37</f>
        <v>3419569.39</v>
      </c>
      <c r="K28" s="34">
        <f>+K29+K32+K35</f>
        <v>2570792.6399999997</v>
      </c>
      <c r="L28" s="13"/>
      <c r="M28" s="13"/>
      <c r="N28" s="13"/>
      <c r="O28" s="13"/>
      <c r="P28" s="13"/>
      <c r="Q28" s="13"/>
      <c r="R28" s="23">
        <f>+F28+G28+H28+I28+J28+K28+L28+M28+N28+O28+P28+Q28</f>
        <v>20431360.77</v>
      </c>
      <c r="S28" s="13"/>
    </row>
    <row r="29" spans="2:19" ht="23.25">
      <c r="B29" s="13"/>
      <c r="C29" s="27" t="s">
        <v>25</v>
      </c>
      <c r="D29" s="28">
        <v>22100000</v>
      </c>
      <c r="E29" s="28">
        <f>+D29</f>
        <v>22100000</v>
      </c>
      <c r="F29" s="13">
        <v>1108639.32</v>
      </c>
      <c r="G29" s="13">
        <v>342698.75</v>
      </c>
      <c r="H29" s="13">
        <v>496777.12</v>
      </c>
      <c r="I29" s="13"/>
      <c r="J29" s="13">
        <v>455629.24</v>
      </c>
      <c r="K29" s="13">
        <v>630423.99</v>
      </c>
      <c r="L29" s="13"/>
      <c r="M29" s="13"/>
      <c r="N29" s="13"/>
      <c r="O29" s="13"/>
      <c r="P29" s="13"/>
      <c r="Q29" s="13"/>
      <c r="R29" s="28"/>
      <c r="S29" s="13"/>
    </row>
    <row r="30" spans="2:19" ht="23.25">
      <c r="B30" s="13"/>
      <c r="C30" s="27" t="s">
        <v>26</v>
      </c>
      <c r="D30" s="28"/>
      <c r="E30" s="28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2:19" ht="23.25">
      <c r="B31" s="13"/>
      <c r="C31" s="27" t="s">
        <v>27</v>
      </c>
      <c r="D31" s="28">
        <v>3240000</v>
      </c>
      <c r="E31" s="28">
        <f>+D31</f>
        <v>3240000</v>
      </c>
      <c r="F31" s="13"/>
      <c r="G31" s="13">
        <v>670980.80000000005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28"/>
      <c r="S31" s="13"/>
    </row>
    <row r="32" spans="2:19" ht="23.25">
      <c r="B32" s="13"/>
      <c r="C32" s="27" t="s">
        <v>28</v>
      </c>
      <c r="D32" s="28">
        <v>26227277.600000001</v>
      </c>
      <c r="E32" s="28">
        <f>+D32</f>
        <v>26227277.600000001</v>
      </c>
      <c r="F32" s="13">
        <v>1798968.96</v>
      </c>
      <c r="G32" s="13">
        <v>2171577.52</v>
      </c>
      <c r="H32" s="13">
        <v>2491264.7999999998</v>
      </c>
      <c r="I32" s="13">
        <v>1756987.39</v>
      </c>
      <c r="J32" s="13">
        <v>2496945.38</v>
      </c>
      <c r="K32" s="33">
        <v>1822892.65</v>
      </c>
      <c r="L32" s="13"/>
      <c r="M32" s="13"/>
      <c r="N32" s="13"/>
      <c r="O32" s="13"/>
      <c r="P32" s="13"/>
      <c r="Q32" s="13"/>
      <c r="R32" s="28"/>
      <c r="S32" s="13"/>
    </row>
    <row r="33" spans="2:19" ht="23.25">
      <c r="B33" s="13"/>
      <c r="C33" s="27" t="s">
        <v>29</v>
      </c>
      <c r="D33" s="28"/>
      <c r="E33" s="28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2:19" ht="23.25">
      <c r="B34" s="13"/>
      <c r="C34" s="27" t="s">
        <v>30</v>
      </c>
      <c r="D34" s="28"/>
      <c r="E34" s="28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2:19" ht="23.25">
      <c r="B35" s="13"/>
      <c r="C35" s="27" t="s">
        <v>31</v>
      </c>
      <c r="D35" s="28">
        <v>1444338</v>
      </c>
      <c r="E35" s="28">
        <f>+D35</f>
        <v>1444338</v>
      </c>
      <c r="F35" s="13">
        <v>93502.63</v>
      </c>
      <c r="G35" s="13">
        <v>59396</v>
      </c>
      <c r="H35" s="13">
        <v>215688</v>
      </c>
      <c r="I35" s="13">
        <v>30000</v>
      </c>
      <c r="J35" s="13">
        <v>12348</v>
      </c>
      <c r="K35" s="13">
        <f>106500+10976</f>
        <v>117476</v>
      </c>
      <c r="L35" s="13"/>
      <c r="M35" s="13"/>
      <c r="N35" s="13"/>
      <c r="O35" s="13"/>
      <c r="P35" s="13"/>
      <c r="Q35" s="13"/>
      <c r="R35" s="28"/>
      <c r="S35" s="13"/>
    </row>
    <row r="36" spans="2:19" ht="23.25">
      <c r="B36" s="13"/>
      <c r="C36" s="27" t="s">
        <v>32</v>
      </c>
      <c r="D36" s="28"/>
      <c r="E36" s="28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28"/>
      <c r="S36" s="13"/>
    </row>
    <row r="37" spans="2:19" ht="23.25">
      <c r="B37" s="13"/>
      <c r="C37" s="27" t="s">
        <v>33</v>
      </c>
      <c r="D37" s="28">
        <v>10966110.4</v>
      </c>
      <c r="E37" s="28">
        <f>+D37</f>
        <v>10966110.4</v>
      </c>
      <c r="F37" s="13">
        <v>1459939.84</v>
      </c>
      <c r="G37" s="13"/>
      <c r="H37" s="13">
        <v>912657.16</v>
      </c>
      <c r="I37" s="13">
        <v>831920.45</v>
      </c>
      <c r="J37" s="13">
        <v>454646.77</v>
      </c>
      <c r="K37" s="13">
        <v>460958.85</v>
      </c>
      <c r="L37" s="13"/>
      <c r="M37" s="13"/>
      <c r="N37" s="13"/>
      <c r="O37" s="13"/>
      <c r="P37" s="13"/>
      <c r="Q37" s="13"/>
      <c r="R37" s="13"/>
      <c r="S37" s="13"/>
    </row>
    <row r="38" spans="2:19" ht="23.25">
      <c r="B38" s="13"/>
      <c r="C38" s="21" t="s">
        <v>34</v>
      </c>
      <c r="D38" s="23"/>
      <c r="E38" s="2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2:19" ht="23.25">
      <c r="B39" s="13"/>
      <c r="C39" s="27" t="s">
        <v>35</v>
      </c>
      <c r="D39" s="28"/>
      <c r="E39" s="2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2:19" ht="23.25">
      <c r="B40" s="13"/>
      <c r="C40" s="27" t="s">
        <v>36</v>
      </c>
      <c r="D40" s="28"/>
      <c r="E40" s="28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2:19" ht="23.25">
      <c r="B41" s="13"/>
      <c r="C41" s="27" t="s">
        <v>37</v>
      </c>
      <c r="D41" s="28"/>
      <c r="E41" s="28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19" ht="23.25">
      <c r="B42" s="13"/>
      <c r="C42" s="27" t="s">
        <v>38</v>
      </c>
      <c r="D42" s="28"/>
      <c r="E42" s="28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2:19" ht="23.25">
      <c r="B43" s="13"/>
      <c r="C43" s="27" t="s">
        <v>39</v>
      </c>
      <c r="D43" s="28"/>
      <c r="E43" s="28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2:19" ht="23.25">
      <c r="B44" s="13"/>
      <c r="C44" s="27" t="s">
        <v>40</v>
      </c>
      <c r="D44" s="28"/>
      <c r="E44" s="28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2:19" ht="23.25">
      <c r="B45" s="13"/>
      <c r="C45" s="27" t="s">
        <v>41</v>
      </c>
      <c r="D45" s="28"/>
      <c r="E45" s="28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2:19" ht="23.25">
      <c r="B46" s="13"/>
      <c r="C46" s="27" t="s">
        <v>42</v>
      </c>
      <c r="D46" s="28"/>
      <c r="E46" s="28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2:19" ht="23.25">
      <c r="B47" s="13"/>
      <c r="C47" s="21" t="s">
        <v>43</v>
      </c>
      <c r="D47" s="23"/>
      <c r="E47" s="2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2:19" ht="23.25">
      <c r="B48" s="13"/>
      <c r="C48" s="27" t="s">
        <v>44</v>
      </c>
      <c r="D48" s="28"/>
      <c r="E48" s="28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2:19" ht="23.25">
      <c r="B49" s="13"/>
      <c r="C49" s="27" t="s">
        <v>45</v>
      </c>
      <c r="D49" s="28"/>
      <c r="E49" s="28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19" ht="23.25">
      <c r="B50" s="13"/>
      <c r="C50" s="27" t="s">
        <v>46</v>
      </c>
      <c r="D50" s="28"/>
      <c r="E50" s="28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19" ht="23.25">
      <c r="B51" s="13"/>
      <c r="C51" s="27" t="s">
        <v>47</v>
      </c>
      <c r="D51" s="28"/>
      <c r="E51" s="28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2:19" ht="23.25">
      <c r="B52" s="13"/>
      <c r="C52" s="27" t="s">
        <v>48</v>
      </c>
      <c r="D52" s="28"/>
      <c r="E52" s="28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2:19" ht="23.25">
      <c r="B53" s="13"/>
      <c r="C53" s="27" t="s">
        <v>49</v>
      </c>
      <c r="D53" s="28"/>
      <c r="E53" s="28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2:19" ht="23.25">
      <c r="B54" s="13"/>
      <c r="C54" s="21" t="s">
        <v>50</v>
      </c>
      <c r="D54" s="23">
        <f>+D55+D56+D58+D57+D59+D60+D62</f>
        <v>10221000</v>
      </c>
      <c r="E54" s="23">
        <f>+D54</f>
        <v>10221000</v>
      </c>
      <c r="F54" s="24">
        <f>+F56</f>
        <v>198771</v>
      </c>
      <c r="G54" s="24">
        <f>+G55+G57</f>
        <v>772487.59</v>
      </c>
      <c r="H54" s="24">
        <f>+H55</f>
        <v>112041</v>
      </c>
      <c r="I54" s="24">
        <f>+I55</f>
        <v>129702.06</v>
      </c>
      <c r="J54" s="24">
        <f>+J55</f>
        <v>34928</v>
      </c>
      <c r="K54" s="24">
        <f>+K55</f>
        <v>146730</v>
      </c>
      <c r="L54" s="13"/>
      <c r="M54" s="13"/>
      <c r="N54" s="13"/>
      <c r="O54" s="13"/>
      <c r="P54" s="13"/>
      <c r="Q54" s="13"/>
      <c r="R54" s="24">
        <f>+F54+G54+H54+I54+J54+K54+L54+M54+N54+O54+P54+Q54</f>
        <v>1394659.65</v>
      </c>
      <c r="S54" s="13"/>
    </row>
    <row r="55" spans="2:19" ht="23.25">
      <c r="B55" s="13"/>
      <c r="C55" s="27" t="s">
        <v>51</v>
      </c>
      <c r="D55" s="28">
        <v>216000</v>
      </c>
      <c r="E55" s="28">
        <f>+D55</f>
        <v>216000</v>
      </c>
      <c r="F55" s="13"/>
      <c r="G55" s="13">
        <v>65296.08</v>
      </c>
      <c r="H55" s="13">
        <v>112041</v>
      </c>
      <c r="I55" s="13">
        <v>129702.06</v>
      </c>
      <c r="J55" s="13">
        <v>34928</v>
      </c>
      <c r="K55" s="13">
        <v>146730</v>
      </c>
      <c r="L55" s="13"/>
      <c r="M55" s="13"/>
      <c r="N55" s="13"/>
      <c r="O55" s="13"/>
      <c r="P55" s="13"/>
      <c r="Q55" s="13"/>
      <c r="R55" s="13"/>
      <c r="S55" s="13"/>
    </row>
    <row r="56" spans="2:19" ht="23.25">
      <c r="B56" s="13"/>
      <c r="C56" s="27" t="s">
        <v>52</v>
      </c>
      <c r="D56" s="28">
        <v>700000</v>
      </c>
      <c r="E56" s="28">
        <f>+D56</f>
        <v>700000</v>
      </c>
      <c r="F56" s="13">
        <v>198771</v>
      </c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19" ht="23.25">
      <c r="B57" s="13"/>
      <c r="C57" s="27" t="s">
        <v>53</v>
      </c>
      <c r="D57" s="28">
        <v>9305000</v>
      </c>
      <c r="E57" s="28">
        <f>+D57</f>
        <v>9305000</v>
      </c>
      <c r="F57" s="13"/>
      <c r="G57" s="13">
        <v>707191.51</v>
      </c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19" ht="23.25">
      <c r="B58" s="13"/>
      <c r="C58" s="27" t="s">
        <v>54</v>
      </c>
      <c r="D58" s="28"/>
      <c r="E58" s="2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2:19" ht="23.25">
      <c r="B59" s="13"/>
      <c r="C59" s="27" t="s">
        <v>55</v>
      </c>
      <c r="D59" s="28"/>
      <c r="E59" s="2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2:19" ht="23.25">
      <c r="B60" s="13"/>
      <c r="C60" s="27" t="s">
        <v>56</v>
      </c>
      <c r="D60" s="28"/>
      <c r="E60" s="28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2:19" ht="23.25">
      <c r="B61" s="13"/>
      <c r="C61" s="27" t="s">
        <v>57</v>
      </c>
      <c r="D61" s="28"/>
      <c r="E61" s="28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2:19" ht="23.25">
      <c r="B62" s="13"/>
      <c r="C62" s="27" t="s">
        <v>58</v>
      </c>
      <c r="D62" s="28"/>
      <c r="E62" s="28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2:19" ht="23.25">
      <c r="B63" s="13"/>
      <c r="C63" s="27" t="s">
        <v>59</v>
      </c>
      <c r="D63" s="28"/>
      <c r="E63" s="28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2:19" ht="23.25">
      <c r="B64" s="13"/>
      <c r="C64" s="21" t="s">
        <v>60</v>
      </c>
      <c r="D64" s="23"/>
      <c r="E64" s="2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2:19" ht="23.25">
      <c r="B65" s="13"/>
      <c r="C65" s="27" t="s">
        <v>61</v>
      </c>
      <c r="D65" s="28"/>
      <c r="E65" s="28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2:19" ht="23.25">
      <c r="B66" s="13"/>
      <c r="C66" s="27" t="s">
        <v>62</v>
      </c>
      <c r="D66" s="28"/>
      <c r="E66" s="28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2:19" ht="23.25">
      <c r="B67" s="13"/>
      <c r="C67" s="27" t="s">
        <v>63</v>
      </c>
      <c r="D67" s="28"/>
      <c r="E67" s="28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2:19" ht="23.25">
      <c r="B68" s="13"/>
      <c r="C68" s="27" t="s">
        <v>64</v>
      </c>
      <c r="D68" s="28"/>
      <c r="E68" s="28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2:19" ht="23.25">
      <c r="B69" s="13"/>
      <c r="C69" s="21" t="s">
        <v>65</v>
      </c>
      <c r="D69" s="23"/>
      <c r="E69" s="2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2:19" ht="23.25">
      <c r="B70" s="13"/>
      <c r="C70" s="27" t="s">
        <v>66</v>
      </c>
      <c r="D70" s="28"/>
      <c r="E70" s="28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2:19" ht="23.25">
      <c r="B71" s="13"/>
      <c r="C71" s="27" t="s">
        <v>67</v>
      </c>
      <c r="D71" s="28"/>
      <c r="E71" s="28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2:19" ht="23.25">
      <c r="B72" s="13"/>
      <c r="C72" s="21" t="s">
        <v>68</v>
      </c>
      <c r="D72" s="23"/>
      <c r="E72" s="2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2:19" ht="23.25">
      <c r="B73" s="13"/>
      <c r="C73" s="27" t="s">
        <v>69</v>
      </c>
      <c r="D73" s="28"/>
      <c r="E73" s="28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2:19" ht="23.25">
      <c r="B74" s="13"/>
      <c r="C74" s="27" t="s">
        <v>70</v>
      </c>
      <c r="D74" s="28"/>
      <c r="E74" s="28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2:19" ht="23.25">
      <c r="B75" s="13"/>
      <c r="C75" s="27" t="s">
        <v>71</v>
      </c>
      <c r="D75" s="28"/>
      <c r="E75" s="2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23.25">
      <c r="B76" s="13"/>
      <c r="C76" s="20" t="s">
        <v>72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3"/>
    </row>
    <row r="77" spans="2:19" ht="23.25">
      <c r="B77" s="13"/>
      <c r="C77" s="21" t="s">
        <v>73</v>
      </c>
      <c r="D77" s="23"/>
      <c r="E77" s="2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2:19" ht="23.25">
      <c r="B78" s="13"/>
      <c r="C78" s="27" t="s">
        <v>74</v>
      </c>
      <c r="D78" s="28"/>
      <c r="E78" s="28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2:19" ht="23.25">
      <c r="B79" s="13"/>
      <c r="C79" s="27" t="s">
        <v>75</v>
      </c>
      <c r="D79" s="28"/>
      <c r="E79" s="28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2:19" ht="23.25">
      <c r="B80" s="13"/>
      <c r="C80" s="21" t="s">
        <v>76</v>
      </c>
      <c r="D80" s="23"/>
      <c r="E80" s="2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2:19" ht="23.25">
      <c r="B81" s="13"/>
      <c r="C81" s="27" t="s">
        <v>77</v>
      </c>
      <c r="D81" s="28"/>
      <c r="E81" s="28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2:19" ht="23.25">
      <c r="B82" s="13"/>
      <c r="C82" s="27" t="s">
        <v>78</v>
      </c>
      <c r="D82" s="28"/>
      <c r="E82" s="28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19" ht="23.25">
      <c r="B83" s="13"/>
      <c r="C83" s="21" t="s">
        <v>79</v>
      </c>
      <c r="D83" s="23"/>
      <c r="E83" s="2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19" ht="23.25">
      <c r="B84" s="13"/>
      <c r="C84" s="27" t="s">
        <v>80</v>
      </c>
      <c r="D84" s="28"/>
      <c r="E84" s="28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2:19" s="19" customFormat="1" ht="23.25">
      <c r="C85" s="16" t="s">
        <v>81</v>
      </c>
      <c r="D85" s="17">
        <f>+D12+D18+D28+D54</f>
        <v>355727444.5</v>
      </c>
      <c r="E85" s="17">
        <f>+E12+E18+E28+E54</f>
        <v>355727444.5</v>
      </c>
      <c r="F85" s="17">
        <f>+F12+F18+F28</f>
        <v>27432518.23</v>
      </c>
      <c r="G85" s="17">
        <f>+G54+G28+G18+G12</f>
        <v>26683828.579999998</v>
      </c>
      <c r="H85" s="17">
        <f>+H12+H18+H28+H54</f>
        <v>27384292.519999996</v>
      </c>
      <c r="I85" s="17">
        <f>+H12+H18+H28+H54</f>
        <v>27384292.519999996</v>
      </c>
      <c r="J85" s="17">
        <f>+I12+I18+I28+I54</f>
        <v>28075444.710000001</v>
      </c>
      <c r="K85" s="17">
        <f>+J12+J18+J28+J54</f>
        <v>26787351.279999997</v>
      </c>
      <c r="L85" s="17">
        <f>+K12+K18+K28+K54</f>
        <v>15661180.870000001</v>
      </c>
      <c r="M85" s="17">
        <f>+M12+M18+M25+M28</f>
        <v>0</v>
      </c>
      <c r="N85" s="17">
        <f>+N12+N18+N25+N28</f>
        <v>0</v>
      </c>
      <c r="O85" s="17">
        <f>+O54+O28+O18+O12</f>
        <v>0</v>
      </c>
      <c r="P85" s="17">
        <f>+O12+O18+O28</f>
        <v>0</v>
      </c>
      <c r="Q85" s="17">
        <f>+P12+P18+P28</f>
        <v>0</v>
      </c>
      <c r="R85" s="17">
        <f>+R12+R18+R28+R54</f>
        <v>152223387.19</v>
      </c>
      <c r="S85" s="18"/>
    </row>
    <row r="86" spans="2:19" ht="23.2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2:19" ht="23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2:19" ht="23.25">
      <c r="B88" s="13"/>
      <c r="C88" s="35"/>
      <c r="D88" s="35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2:19" ht="3.75" customHeight="1" thickBot="1">
      <c r="B89" s="13"/>
      <c r="C89" s="35"/>
      <c r="D89" s="35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2:19" ht="60.75" customHeight="1" thickBot="1">
      <c r="B90" s="13"/>
      <c r="C90" s="36" t="s">
        <v>100</v>
      </c>
      <c r="D90" s="35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2:19" ht="72" customHeight="1" thickBot="1">
      <c r="B91" s="13"/>
      <c r="C91" s="37" t="s">
        <v>101</v>
      </c>
      <c r="D91" s="35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2:19" ht="140.25" thickBot="1">
      <c r="B92" s="13"/>
      <c r="C92" s="38" t="s">
        <v>102</v>
      </c>
      <c r="D92" s="35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2:19" ht="23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2:19" ht="23.25">
      <c r="B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2:19" ht="65.25" customHeight="1">
      <c r="B95" s="13"/>
      <c r="C95" s="39" t="s">
        <v>103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2:19" ht="23.2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</sheetData>
  <mergeCells count="9">
    <mergeCell ref="F9:R9"/>
    <mergeCell ref="C9:C10"/>
    <mergeCell ref="D9:D10"/>
    <mergeCell ref="E9:E10"/>
    <mergeCell ref="C3:R3"/>
    <mergeCell ref="C4:R4"/>
    <mergeCell ref="C5:R5"/>
    <mergeCell ref="C6:R6"/>
    <mergeCell ref="C7:R7"/>
  </mergeCells>
  <pageMargins left="0.70866141732283472" right="0.70866141732283472" top="0.74803149606299213" bottom="0.74803149606299213" header="0.31496062992125984" footer="0.31496062992125984"/>
  <pageSetup scale="38" fitToHeight="0" orientation="landscape" horizontalDpi="4294967293" verticalDpi="360" r:id="rId1"/>
  <rowBreaks count="1" manualBreakCount="1">
    <brk id="53" max="17" man="1"/>
  </rowBreaks>
  <colBreaks count="1" manualBreakCount="1">
    <brk id="2" max="9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84"/>
  <sheetViews>
    <sheetView showGridLines="0" zoomScale="70" zoomScaleNormal="70" workbookViewId="0">
      <selection activeCell="J19" sqref="J19"/>
    </sheetView>
  </sheetViews>
  <sheetFormatPr baseColWidth="10" defaultColWidth="11.42578125" defaultRowHeight="15"/>
  <cols>
    <col min="3" max="3" width="93.7109375" customWidth="1"/>
    <col min="12" max="12" width="13.7109375" customWidth="1"/>
    <col min="14" max="14" width="13.28515625" customWidth="1"/>
    <col min="15" max="15" width="13.42578125" customWidth="1"/>
  </cols>
  <sheetData>
    <row r="3" spans="3:17" ht="28.5" customHeight="1">
      <c r="C3" s="46" t="s">
        <v>0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3:17" ht="21" customHeight="1">
      <c r="C4" s="54" t="s">
        <v>1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3:17" ht="15.75">
      <c r="C5" s="56" t="s">
        <v>2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3:17" ht="15.75" customHeight="1">
      <c r="C6" s="52" t="s">
        <v>82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3:17" ht="15.75" customHeight="1">
      <c r="C7" s="53" t="s">
        <v>3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9" spans="3:17" ht="23.25" customHeight="1">
      <c r="C9" s="1" t="s">
        <v>4</v>
      </c>
      <c r="D9" s="2" t="s">
        <v>84</v>
      </c>
      <c r="E9" s="2" t="s">
        <v>85</v>
      </c>
      <c r="F9" s="2" t="s">
        <v>86</v>
      </c>
      <c r="G9" s="2" t="s">
        <v>87</v>
      </c>
      <c r="H9" s="3" t="s">
        <v>88</v>
      </c>
      <c r="I9" s="2" t="s">
        <v>89</v>
      </c>
      <c r="J9" s="3" t="s">
        <v>90</v>
      </c>
      <c r="K9" s="2" t="s">
        <v>91</v>
      </c>
      <c r="L9" s="2" t="s">
        <v>92</v>
      </c>
      <c r="M9" s="2" t="s">
        <v>93</v>
      </c>
      <c r="N9" s="2" t="s">
        <v>94</v>
      </c>
      <c r="O9" s="3" t="s">
        <v>95</v>
      </c>
      <c r="P9" s="2" t="s">
        <v>96</v>
      </c>
    </row>
    <row r="10" spans="3:17">
      <c r="C10" s="4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3:17">
      <c r="C11" s="6" t="s">
        <v>8</v>
      </c>
    </row>
    <row r="12" spans="3:17">
      <c r="C12" s="7" t="s">
        <v>9</v>
      </c>
    </row>
    <row r="13" spans="3:17">
      <c r="C13" s="7" t="s">
        <v>10</v>
      </c>
      <c r="E13" s="8"/>
    </row>
    <row r="14" spans="3:17">
      <c r="C14" s="7" t="s">
        <v>11</v>
      </c>
      <c r="Q14" s="9"/>
    </row>
    <row r="15" spans="3:17">
      <c r="C15" s="7" t="s">
        <v>12</v>
      </c>
    </row>
    <row r="16" spans="3:17">
      <c r="C16" s="7" t="s">
        <v>13</v>
      </c>
    </row>
    <row r="17" spans="3:3">
      <c r="C17" s="6" t="s">
        <v>14</v>
      </c>
    </row>
    <row r="18" spans="3:3">
      <c r="C18" s="7" t="s">
        <v>15</v>
      </c>
    </row>
    <row r="19" spans="3:3">
      <c r="C19" s="7" t="s">
        <v>16</v>
      </c>
    </row>
    <row r="20" spans="3:3">
      <c r="C20" s="7" t="s">
        <v>17</v>
      </c>
    </row>
    <row r="21" spans="3:3">
      <c r="C21" s="7" t="s">
        <v>18</v>
      </c>
    </row>
    <row r="22" spans="3:3">
      <c r="C22" s="7" t="s">
        <v>19</v>
      </c>
    </row>
    <row r="23" spans="3:3">
      <c r="C23" s="7" t="s">
        <v>20</v>
      </c>
    </row>
    <row r="24" spans="3:3">
      <c r="C24" s="7" t="s">
        <v>21</v>
      </c>
    </row>
    <row r="25" spans="3:3">
      <c r="C25" s="7" t="s">
        <v>22</v>
      </c>
    </row>
    <row r="26" spans="3:3">
      <c r="C26" s="7" t="s">
        <v>23</v>
      </c>
    </row>
    <row r="27" spans="3:3">
      <c r="C27" s="6" t="s">
        <v>24</v>
      </c>
    </row>
    <row r="28" spans="3:3">
      <c r="C28" s="7" t="s">
        <v>25</v>
      </c>
    </row>
    <row r="29" spans="3:3">
      <c r="C29" s="7" t="s">
        <v>26</v>
      </c>
    </row>
    <row r="30" spans="3:3">
      <c r="C30" s="7" t="s">
        <v>27</v>
      </c>
    </row>
    <row r="31" spans="3:3">
      <c r="C31" s="7" t="s">
        <v>28</v>
      </c>
    </row>
    <row r="32" spans="3:3">
      <c r="C32" s="7" t="s">
        <v>29</v>
      </c>
    </row>
    <row r="33" spans="3:3">
      <c r="C33" s="7" t="s">
        <v>30</v>
      </c>
    </row>
    <row r="34" spans="3:3">
      <c r="C34" s="7" t="s">
        <v>31</v>
      </c>
    </row>
    <row r="35" spans="3:3">
      <c r="C35" s="7" t="s">
        <v>32</v>
      </c>
    </row>
    <row r="36" spans="3:3">
      <c r="C36" s="7" t="s">
        <v>33</v>
      </c>
    </row>
    <row r="37" spans="3:3">
      <c r="C37" s="6" t="s">
        <v>34</v>
      </c>
    </row>
    <row r="38" spans="3:3">
      <c r="C38" s="7" t="s">
        <v>35</v>
      </c>
    </row>
    <row r="39" spans="3:3">
      <c r="C39" s="7" t="s">
        <v>36</v>
      </c>
    </row>
    <row r="40" spans="3:3">
      <c r="C40" s="7" t="s">
        <v>37</v>
      </c>
    </row>
    <row r="41" spans="3:3">
      <c r="C41" s="7" t="s">
        <v>38</v>
      </c>
    </row>
    <row r="42" spans="3:3">
      <c r="C42" s="7" t="s">
        <v>39</v>
      </c>
    </row>
    <row r="43" spans="3:3">
      <c r="C43" s="7" t="s">
        <v>40</v>
      </c>
    </row>
    <row r="44" spans="3:3">
      <c r="C44" s="7" t="s">
        <v>41</v>
      </c>
    </row>
    <row r="45" spans="3:3">
      <c r="C45" s="7" t="s">
        <v>42</v>
      </c>
    </row>
    <row r="46" spans="3:3">
      <c r="C46" s="6" t="s">
        <v>43</v>
      </c>
    </row>
    <row r="47" spans="3:3">
      <c r="C47" s="7" t="s">
        <v>44</v>
      </c>
    </row>
    <row r="48" spans="3:3">
      <c r="C48" s="7" t="s">
        <v>45</v>
      </c>
    </row>
    <row r="49" spans="3:3">
      <c r="C49" s="7" t="s">
        <v>46</v>
      </c>
    </row>
    <row r="50" spans="3:3">
      <c r="C50" s="7" t="s">
        <v>47</v>
      </c>
    </row>
    <row r="51" spans="3:3">
      <c r="C51" s="7" t="s">
        <v>48</v>
      </c>
    </row>
    <row r="52" spans="3:3">
      <c r="C52" s="7" t="s">
        <v>49</v>
      </c>
    </row>
    <row r="53" spans="3:3">
      <c r="C53" s="6" t="s">
        <v>50</v>
      </c>
    </row>
    <row r="54" spans="3:3">
      <c r="C54" s="7" t="s">
        <v>51</v>
      </c>
    </row>
    <row r="55" spans="3:3">
      <c r="C55" s="7" t="s">
        <v>52</v>
      </c>
    </row>
    <row r="56" spans="3:3">
      <c r="C56" s="7" t="s">
        <v>53</v>
      </c>
    </row>
    <row r="57" spans="3:3">
      <c r="C57" s="7" t="s">
        <v>54</v>
      </c>
    </row>
    <row r="58" spans="3:3">
      <c r="C58" s="7" t="s">
        <v>55</v>
      </c>
    </row>
    <row r="59" spans="3:3">
      <c r="C59" s="7" t="s">
        <v>56</v>
      </c>
    </row>
    <row r="60" spans="3:3">
      <c r="C60" s="7" t="s">
        <v>57</v>
      </c>
    </row>
    <row r="61" spans="3:3">
      <c r="C61" s="7" t="s">
        <v>58</v>
      </c>
    </row>
    <row r="62" spans="3:3">
      <c r="C62" s="7" t="s">
        <v>59</v>
      </c>
    </row>
    <row r="63" spans="3:3">
      <c r="C63" s="6" t="s">
        <v>60</v>
      </c>
    </row>
    <row r="64" spans="3:3">
      <c r="C64" s="7" t="s">
        <v>61</v>
      </c>
    </row>
    <row r="65" spans="3:16">
      <c r="C65" s="7" t="s">
        <v>62</v>
      </c>
    </row>
    <row r="66" spans="3:16">
      <c r="C66" s="7" t="s">
        <v>63</v>
      </c>
    </row>
    <row r="67" spans="3:16">
      <c r="C67" s="7" t="s">
        <v>64</v>
      </c>
    </row>
    <row r="68" spans="3:16">
      <c r="C68" s="6" t="s">
        <v>65</v>
      </c>
    </row>
    <row r="69" spans="3:16">
      <c r="C69" s="7" t="s">
        <v>66</v>
      </c>
    </row>
    <row r="70" spans="3:16">
      <c r="C70" s="7" t="s">
        <v>67</v>
      </c>
    </row>
    <row r="71" spans="3:16">
      <c r="C71" s="6" t="s">
        <v>68</v>
      </c>
    </row>
    <row r="72" spans="3:16">
      <c r="C72" s="7" t="s">
        <v>69</v>
      </c>
    </row>
    <row r="73" spans="3:16">
      <c r="C73" s="7" t="s">
        <v>70</v>
      </c>
    </row>
    <row r="74" spans="3:16">
      <c r="C74" s="7" t="s">
        <v>71</v>
      </c>
    </row>
    <row r="75" spans="3:16">
      <c r="C75" s="4" t="s">
        <v>72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3:16">
      <c r="C76" s="6" t="s">
        <v>73</v>
      </c>
    </row>
    <row r="77" spans="3:16">
      <c r="C77" s="7" t="s">
        <v>74</v>
      </c>
    </row>
    <row r="78" spans="3:16">
      <c r="C78" s="7" t="s">
        <v>75</v>
      </c>
    </row>
    <row r="79" spans="3:16">
      <c r="C79" s="6" t="s">
        <v>76</v>
      </c>
    </row>
    <row r="80" spans="3:16">
      <c r="C80" s="7" t="s">
        <v>77</v>
      </c>
    </row>
    <row r="81" spans="3:16">
      <c r="C81" s="7" t="s">
        <v>78</v>
      </c>
    </row>
    <row r="82" spans="3:16">
      <c r="C82" s="6" t="s">
        <v>79</v>
      </c>
    </row>
    <row r="83" spans="3:16">
      <c r="C83" s="7" t="s">
        <v>80</v>
      </c>
    </row>
    <row r="84" spans="3:16">
      <c r="C84" s="10" t="s">
        <v>81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</sheetData>
  <mergeCells count="5">
    <mergeCell ref="C3:P3"/>
    <mergeCell ref="C4:P4"/>
    <mergeCell ref="C5:P5"/>
    <mergeCell ref="C6:P6"/>
    <mergeCell ref="C7:P7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P2 Presupuesto Aprobado-Ejec </vt:lpstr>
      <vt:lpstr>P3 Ejecucion </vt:lpstr>
      <vt:lpstr>'P2 Presupuesto Aprobado-Ejec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Damaris mejia</cp:lastModifiedBy>
  <cp:lastPrinted>2026-07-08T17:35:09Z</cp:lastPrinted>
  <dcterms:created xsi:type="dcterms:W3CDTF">2021-07-29T18:58:00Z</dcterms:created>
  <dcterms:modified xsi:type="dcterms:W3CDTF">2026-07-09T14:42:41Z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4AD57DFA198040F0A17A40BE20817AB3_13</vt:lpwstr>
  </property>
  <property fmtid="{D5CDD505-2E9C-101B-9397-08002B2CF9AE}" pid="3" name="KSOProductBuildVer">
    <vt:lpwstr>3082-12.2.0.19805</vt:lpwstr>
  </property>
</Properties>
</file>