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Damaris\"/>
    </mc:Choice>
  </mc:AlternateContent>
  <xr:revisionPtr revIDLastSave="0" documentId="8_{B573A75A-7BE9-476C-AF07-A666E22CBF1A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OAI" sheetId="7" state="hidden" r:id="rId1"/>
    <sheet name="PAGOS A PROVEEDORES ENERO 2026" sheetId="61" r:id="rId2"/>
    <sheet name="CALCULO RETENCIONES" sheetId="62" state="hidden" r:id="rId3"/>
    <sheet name="Mayo DE" sheetId="1" state="hidden" r:id="rId4"/>
    <sheet name="Facturas pendientes del 2020" sheetId="8" state="hidden" r:id="rId5"/>
  </sheets>
  <definedNames>
    <definedName name="_xlnm._FilterDatabase" localSheetId="3" hidden="1">'Mayo DE'!$A$7:$H$1002</definedName>
    <definedName name="_xlnm._FilterDatabase" localSheetId="0" hidden="1">OAI!$A$7:$H$832</definedName>
    <definedName name="_xlnm.Print_Area" localSheetId="3">'Mayo DE'!$A$1:$H$1014</definedName>
    <definedName name="_xlnm.Print_Area" localSheetId="1">'PAGOS A PROVEEDORES ENERO 2026'!$B$61:$M$112</definedName>
    <definedName name="_xlnm.Print_Titles" localSheetId="3">'Mayo DE'!$7:$7</definedName>
    <definedName name="_xlnm.Print_Titles" localSheetId="0">OAI!$7:$7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1" i="61" l="1"/>
  <c r="E159" i="8" l="1"/>
  <c r="E965" i="1"/>
  <c r="B912" i="1"/>
  <c r="E794" i="1"/>
  <c r="E792" i="1"/>
  <c r="E791" i="1"/>
  <c r="E786" i="1"/>
  <c r="E779" i="1"/>
  <c r="E778" i="1"/>
  <c r="E777" i="1"/>
  <c r="E772" i="1"/>
  <c r="E769" i="1"/>
  <c r="E763" i="1"/>
  <c r="E762" i="1"/>
  <c r="E750" i="1"/>
  <c r="E747" i="1"/>
  <c r="E743" i="1"/>
  <c r="E742" i="1"/>
  <c r="E740" i="1"/>
  <c r="E739" i="1"/>
  <c r="E736" i="1"/>
  <c r="E735" i="1"/>
  <c r="E716" i="1"/>
  <c r="E708" i="1"/>
  <c r="E698" i="1"/>
  <c r="E683" i="1"/>
  <c r="E664" i="1"/>
  <c r="E662" i="1"/>
  <c r="E648" i="1"/>
  <c r="E647" i="1"/>
  <c r="E642" i="1"/>
  <c r="E641" i="1"/>
  <c r="E639" i="1"/>
  <c r="D496" i="1"/>
  <c r="C496" i="1"/>
  <c r="C488" i="1"/>
  <c r="C489" i="1" s="1"/>
  <c r="C490" i="1" s="1"/>
  <c r="C491" i="1" s="1"/>
  <c r="C487" i="1"/>
  <c r="D485" i="1"/>
  <c r="C485" i="1"/>
  <c r="C481" i="1"/>
  <c r="C482" i="1" s="1"/>
  <c r="C483" i="1" s="1"/>
  <c r="E476" i="1"/>
  <c r="E269" i="1"/>
  <c r="E270" i="1" s="1"/>
  <c r="E185" i="1"/>
  <c r="E180" i="1"/>
  <c r="E181" i="1" s="1"/>
  <c r="E182" i="1" s="1"/>
  <c r="E183" i="1" s="1"/>
  <c r="E74" i="1"/>
  <c r="E73" i="1"/>
  <c r="E54" i="1"/>
  <c r="B14" i="62"/>
  <c r="D13" i="62"/>
  <c r="H13" i="62" s="1"/>
  <c r="C13" i="62"/>
  <c r="H12" i="62"/>
  <c r="C12" i="62"/>
  <c r="E12" i="62" s="1"/>
  <c r="D11" i="62"/>
  <c r="C11" i="62"/>
  <c r="D10" i="62"/>
  <c r="C10" i="62"/>
  <c r="H9" i="62"/>
  <c r="D9" i="62"/>
  <c r="C9" i="62"/>
  <c r="D8" i="62"/>
  <c r="E8" i="62" s="1"/>
  <c r="C8" i="62"/>
  <c r="D7" i="62"/>
  <c r="C7" i="62"/>
  <c r="D6" i="62"/>
  <c r="C6" i="62"/>
  <c r="H5" i="62"/>
  <c r="D5" i="62"/>
  <c r="C5" i="62"/>
  <c r="G48" i="61"/>
  <c r="E625" i="7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E837" i="7" s="1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7" i="62" l="1"/>
  <c r="E11" i="62"/>
  <c r="E6" i="62"/>
  <c r="H7" i="62"/>
  <c r="E10" i="62"/>
  <c r="H11" i="62"/>
  <c r="E1002" i="1"/>
  <c r="H8" i="62"/>
  <c r="C14" i="62"/>
  <c r="E5" i="62"/>
  <c r="H6" i="62"/>
  <c r="H14" i="62" s="1"/>
  <c r="E9" i="62"/>
  <c r="H10" i="62"/>
  <c r="E13" i="62"/>
  <c r="D14" i="62"/>
  <c r="E14" i="62" s="1"/>
  <c r="C17" i="62" l="1"/>
  <c r="D17" i="62" s="1"/>
</calcChain>
</file>

<file path=xl/sharedStrings.xml><?xml version="1.0" encoding="utf-8"?>
<sst xmlns="http://schemas.openxmlformats.org/spreadsheetml/2006/main" count="6236" uniqueCount="1531">
  <si>
    <t xml:space="preserve">                             </t>
  </si>
  <si>
    <t>CUENTAS POR PAGAR AL 30/04/2021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</si>
  <si>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</si>
  <si>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</si>
  <si>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</si>
  <si>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</si>
  <si>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</si>
  <si>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Libramiento</t>
  </si>
  <si>
    <t>Fecha emision LB</t>
  </si>
  <si>
    <t>Fecha conciliado</t>
  </si>
  <si>
    <t>B1500004467</t>
  </si>
  <si>
    <t>LISTIN DIARIO</t>
  </si>
  <si>
    <t>SERVICIOS DE PUBLICIDAD</t>
  </si>
  <si>
    <t>B1500000847</t>
  </si>
  <si>
    <t>OPTIC</t>
  </si>
  <si>
    <t>ALQUILER ESPACIO QUE OCUPA CENTRO DE ATENCION CIUDADANA OCTUBRE 2020</t>
  </si>
  <si>
    <t>B1500001197</t>
  </si>
  <si>
    <t>SEMINSA</t>
  </si>
  <si>
    <t>COMPRA DE EQUIPOS MEDICOS, HOSPITAL LUIS L. BOGAERT, MAO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</si>
  <si>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</si>
  <si>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</si>
  <si>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</si>
  <si>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</si>
  <si>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</si>
  <si>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</si>
  <si>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</si>
  <si>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</si>
  <si>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</si>
  <si>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</si>
  <si>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</si>
  <si>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</si>
  <si>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</si>
  <si>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B1500000008</t>
  </si>
  <si>
    <t>CONSTRUCTORA RESERVERA, SRL</t>
  </si>
  <si>
    <t>PARA ADECUACION AREA DE LAB. CENTRO PRIMER NIVEL DIAGNOSTICO</t>
  </si>
  <si>
    <t>B1500000435</t>
  </si>
  <si>
    <t>EL PROGRESO DEL LIMON, SRL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</si>
  <si>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</si>
  <si>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</si>
  <si>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</si>
  <si>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</si>
  <si>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</si>
  <si>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</si>
  <si>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</si>
  <si>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</si>
  <si>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</si>
  <si>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</si>
  <si>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</si>
  <si>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</si>
  <si>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</si>
  <si>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</si>
  <si>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</si>
  <si>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</si>
  <si>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</si>
  <si>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</si>
  <si>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</si>
  <si>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</si>
  <si>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</si>
  <si>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</si>
  <si>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</si>
  <si>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LANNY RENT A CAR, SRL</t>
  </si>
  <si>
    <t>ALQUILER AMBULANCIA JUNIO 2020</t>
  </si>
  <si>
    <t>B1500002678</t>
  </si>
  <si>
    <t>MACROTECH FARMACEUTICA, SRL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</si>
  <si>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</si>
  <si>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</si>
  <si>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</si>
  <si>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</si>
  <si>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</si>
  <si>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</si>
  <si>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</si>
  <si>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</si>
  <si>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</si>
  <si>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</si>
  <si>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</si>
  <si>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COMPRA DE EQUIPOS MEDICOS</t>
  </si>
  <si>
    <t>B1500001152</t>
  </si>
  <si>
    <t>B1500000205</t>
  </si>
  <si>
    <t>TECNICARIBE</t>
  </si>
  <si>
    <t>COMPRA ELEVADOR PARA HOSPITAL</t>
  </si>
  <si>
    <t>B1500000010</t>
  </si>
  <si>
    <t>COMPRA EQUIPOS MEDICOS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</si>
  <si>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</si>
  <si>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</si>
  <si>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</si>
  <si>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</si>
  <si>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</si>
  <si>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</si>
  <si>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B1500000011</t>
  </si>
  <si>
    <t>SERVICIO DE TRANSPORTE EQUIPOS FT. NO. 10</t>
  </si>
  <si>
    <t>B1500000123</t>
  </si>
  <si>
    <t>ENERGIA QUISQUEYA, SAS</t>
  </si>
  <si>
    <t>ALQUILER PLANTA ELECTRICA HOSP. VIRGILIO GARCIA CABRERA</t>
  </si>
  <si>
    <t>B1500000124</t>
  </si>
  <si>
    <t>ALQUILER PLANTA ELECTRICA HOSP. SANTO CRISTO DE LOS MILAGROS</t>
  </si>
  <si>
    <t>B1500000791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</si>
  <si>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</si>
  <si>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</si>
  <si>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</si>
  <si>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</si>
  <si>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</si>
  <si>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</si>
  <si>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</si>
  <si>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</si>
  <si>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</si>
  <si>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</si>
  <si>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</si>
  <si>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B1500000088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</si>
  <si>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</si>
  <si>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</si>
  <si>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</si>
  <si>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</si>
  <si>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</si>
  <si>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</si>
  <si>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</si>
  <si>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</si>
  <si>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</si>
  <si>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</si>
  <si>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</si>
  <si>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</si>
  <si>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</si>
  <si>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</si>
  <si>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</si>
  <si>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</si>
  <si>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</si>
  <si>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</si>
  <si>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</si>
  <si>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</si>
  <si>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</si>
  <si>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</si>
  <si>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</si>
  <si>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</si>
  <si>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B1500002811</t>
  </si>
  <si>
    <t xml:space="preserve">PROGRAMA KIT INICIAL POR PACIENTES DE DIALISIS </t>
  </si>
  <si>
    <t>B1500002857</t>
  </si>
  <si>
    <t>PROGRAMA DE BOMBAS DE INFUSION SEPT. 2020</t>
  </si>
  <si>
    <t>B1500000955</t>
  </si>
  <si>
    <t>ALQUILER ENERO 2021</t>
  </si>
  <si>
    <t>B1500002657</t>
  </si>
  <si>
    <t>SERVICIO PRISMAFLEX, CECANOT.</t>
  </si>
  <si>
    <t>B1500002659</t>
  </si>
  <si>
    <t>B1500002655</t>
  </si>
  <si>
    <t>B1500002656</t>
  </si>
  <si>
    <t>B1500002658</t>
  </si>
  <si>
    <t>B1500001499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</si>
  <si>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</si>
  <si>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</si>
  <si>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</si>
  <si>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</si>
  <si>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</si>
  <si>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</si>
  <si>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</si>
  <si>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</si>
  <si>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</si>
  <si>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</si>
  <si>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</si>
  <si>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</si>
  <si>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</si>
  <si>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</si>
  <si>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</si>
  <si>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</si>
  <si>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</si>
  <si>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</si>
  <si>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</si>
  <si>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</si>
  <si>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</si>
  <si>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</si>
  <si>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</si>
  <si>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</si>
  <si>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</si>
  <si>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</si>
  <si>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</si>
  <si>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</si>
  <si>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</si>
  <si>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</si>
  <si>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</si>
  <si>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</si>
  <si>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</si>
  <si>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</si>
  <si>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</si>
  <si>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</si>
  <si>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</si>
  <si>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</si>
  <si>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</si>
  <si>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</si>
  <si>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</si>
  <si>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</si>
  <si>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</si>
  <si>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</si>
  <si>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</si>
  <si>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</si>
  <si>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</si>
  <si>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</si>
  <si>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</si>
  <si>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</si>
  <si>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</si>
  <si>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</si>
  <si>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</si>
  <si>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</si>
  <si>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</si>
  <si>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</si>
  <si>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</si>
  <si>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B1500066074</t>
  </si>
  <si>
    <t>ISLA DOMINICANA DE PETROLEO</t>
  </si>
  <si>
    <t>COMPRA TICKETS PREPAGO $200 Y $500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</si>
  <si>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</si>
  <si>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</si>
  <si>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</si>
  <si>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</si>
  <si>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</si>
  <si>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</si>
  <si>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</si>
  <si>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B1500000173</t>
  </si>
  <si>
    <t>SUPLIDORES INDUSTRIALES MELLA</t>
  </si>
  <si>
    <t xml:space="preserve">MATERIALES PARA MANTENIMIENTO EDIFICIO SNS </t>
  </si>
  <si>
    <t>B1500001009</t>
  </si>
  <si>
    <t>GRUPO Z HEALTHCARE PRODUCTOS DOMINICANA, SRL</t>
  </si>
  <si>
    <t xml:space="preserve">COMPRA EQUIPOS MEDICO </t>
  </si>
  <si>
    <t>B1500000897</t>
  </si>
  <si>
    <t>ALQUILER ESPACIO QUE OCUPA CENTRO DE ATENCION CIUDADANA NOVIEMBRE 2020</t>
  </si>
  <si>
    <t>B1500000932</t>
  </si>
  <si>
    <t>ALQUILER ESPACIO QUE OCUPA CENTRO DE ATENCION CIUDADANA DICIEMBRE 2020</t>
  </si>
  <si>
    <t>B1500001005</t>
  </si>
  <si>
    <t>ALQUILER ESPACIO QUE OCUPA CENTRO DE ATENCION CIUDADANA FEBRERO 2021</t>
  </si>
  <si>
    <t>B1500000633</t>
  </si>
  <si>
    <t>SUPLIDORES DIVERSOS, SRL</t>
  </si>
  <si>
    <t xml:space="preserve">RESMA DE PAPEL BOND 20 XEROGRAFICO </t>
  </si>
  <si>
    <t>B150000236</t>
  </si>
  <si>
    <t>DRONENA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</si>
  <si>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</si>
  <si>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</si>
  <si>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</si>
  <si>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</si>
  <si>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</si>
  <si>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</si>
  <si>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</si>
  <si>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</si>
  <si>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</si>
  <si>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</si>
  <si>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</si>
  <si>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</si>
  <si>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</si>
  <si>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</si>
  <si>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</si>
  <si>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</si>
  <si>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</si>
  <si>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</si>
  <si>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</si>
  <si>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 xml:space="preserve">COMPRA MEDICAMENTOS </t>
  </si>
  <si>
    <t>B1500000142</t>
  </si>
  <si>
    <t>B1500000141</t>
  </si>
  <si>
    <t>B1500000139</t>
  </si>
  <si>
    <t>E450000000101</t>
  </si>
  <si>
    <t>AUTOZAMA, SAS</t>
  </si>
  <si>
    <t xml:space="preserve">MANTENIMIENTO VEHICULOS </t>
  </si>
  <si>
    <t>E450000000106</t>
  </si>
  <si>
    <t>E450000000120</t>
  </si>
  <si>
    <t>E450000000124</t>
  </si>
  <si>
    <t>E450000000134</t>
  </si>
  <si>
    <t>E450000000028</t>
  </si>
  <si>
    <t>E450000000132</t>
  </si>
  <si>
    <t>E450000000074</t>
  </si>
  <si>
    <t>E450000000143</t>
  </si>
  <si>
    <t>E450000000048</t>
  </si>
  <si>
    <t>E450000000050</t>
  </si>
  <si>
    <t>E450000000091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</si>
  <si>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</si>
  <si>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</si>
  <si>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</si>
  <si>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</si>
  <si>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</si>
  <si>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</si>
  <si>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</si>
  <si>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</si>
  <si>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</si>
  <si>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</si>
  <si>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</si>
  <si>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</si>
  <si>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</si>
  <si>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</si>
  <si>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</si>
  <si>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</si>
  <si>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</si>
  <si>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</si>
  <si>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</si>
  <si>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</si>
  <si>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E450000000137</t>
  </si>
  <si>
    <t>E450000000140</t>
  </si>
  <si>
    <t>E450000000156</t>
  </si>
  <si>
    <t>E450000000186</t>
  </si>
  <si>
    <t>E450000000206</t>
  </si>
  <si>
    <t>E450000000207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</si>
  <si>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</si>
  <si>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</si>
  <si>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</si>
  <si>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</si>
  <si>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</si>
  <si>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</si>
  <si>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</si>
  <si>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</si>
  <si>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</si>
  <si>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</si>
  <si>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</si>
  <si>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E450000000130</t>
  </si>
  <si>
    <t>E450000000149</t>
  </si>
  <si>
    <t>07/01/12021</t>
  </si>
  <si>
    <t>E450000000142</t>
  </si>
  <si>
    <t>B1500001053</t>
  </si>
  <si>
    <t>CRUZ ROJA DOMINICANA</t>
  </si>
  <si>
    <t>ALQUILER DE 30 AMBULANCIAS SEPTIEMBRE 2020</t>
  </si>
  <si>
    <t>B1500000433</t>
  </si>
  <si>
    <t>ALQUILER SERVICIO TRANSPORTE ENERO 2021</t>
  </si>
  <si>
    <t>B1500000430</t>
  </si>
  <si>
    <t>ALQUILER SERVICIO TRANSPORTE DICIEMBRE 2020</t>
  </si>
  <si>
    <t>B1500000018</t>
  </si>
  <si>
    <t>B1500000016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</si>
  <si>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</si>
  <si>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</si>
  <si>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</si>
  <si>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</si>
  <si>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</si>
  <si>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</si>
  <si>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</si>
  <si>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COMPRA EQUIPOS - HOSPITAL LUIS E. AYBAR</t>
  </si>
  <si>
    <t>B1500001362</t>
  </si>
  <si>
    <t>COMPRA EQUIPOS  - HOSPITAL DE GUERRA</t>
  </si>
  <si>
    <t>B1500001376</t>
  </si>
  <si>
    <t>COMPRA EQUIPOS MEDICOS - HOSPITAL ESTRELLA UREÑA</t>
  </si>
  <si>
    <t>B1500001377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</si>
  <si>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</si>
  <si>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</si>
  <si>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</si>
  <si>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</si>
  <si>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 xml:space="preserve">COMPRA EQUIPOS </t>
  </si>
  <si>
    <t>B1500001025</t>
  </si>
  <si>
    <t>B1500001032</t>
  </si>
  <si>
    <t>B1500000865</t>
  </si>
  <si>
    <t>OCEAN BEEF</t>
  </si>
  <si>
    <t>COMPRA AGUA POTABLE COLABORADORES</t>
  </si>
  <si>
    <t>B1500050291</t>
  </si>
  <si>
    <t>SUNIX</t>
  </si>
  <si>
    <t>COMPRA TICKET DE COMBUSTIBLE</t>
  </si>
  <si>
    <t>B1500066201</t>
  </si>
  <si>
    <t>B1500122443</t>
  </si>
  <si>
    <t>V ENERGY, S.A.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</si>
  <si>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</si>
  <si>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</si>
  <si>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</si>
  <si>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</si>
  <si>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</si>
  <si>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</si>
  <si>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</si>
  <si>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</si>
  <si>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</si>
  <si>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</si>
  <si>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</si>
  <si>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</si>
  <si>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</si>
  <si>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</si>
  <si>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</si>
  <si>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</si>
  <si>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</si>
  <si>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</si>
  <si>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</si>
  <si>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</si>
  <si>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</si>
  <si>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</si>
  <si>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</si>
  <si>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</si>
  <si>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</si>
  <si>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</si>
  <si>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</si>
  <si>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</si>
  <si>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</si>
  <si>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</si>
  <si>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</si>
  <si>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</si>
  <si>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</si>
  <si>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</si>
  <si>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</si>
  <si>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</si>
  <si>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</si>
  <si>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</si>
  <si>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</si>
  <si>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</si>
  <si>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</si>
  <si>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</si>
  <si>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</si>
  <si>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</si>
  <si>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</si>
  <si>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</si>
  <si>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</si>
  <si>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</si>
  <si>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</si>
  <si>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</si>
  <si>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</si>
  <si>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</si>
  <si>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</si>
  <si>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</si>
  <si>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</si>
  <si>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</si>
  <si>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</si>
  <si>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</si>
  <si>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B1500000760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</si>
  <si>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</si>
  <si>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</si>
  <si>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</si>
  <si>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</si>
  <si>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</si>
  <si>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</si>
  <si>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</si>
  <si>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</si>
  <si>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</si>
  <si>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</si>
  <si>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</si>
  <si>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</si>
  <si>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</si>
  <si>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</si>
  <si>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</si>
  <si>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</si>
  <si>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</si>
  <si>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</si>
  <si>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</si>
  <si>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</si>
  <si>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SEGUROS RESERVAS</t>
  </si>
  <si>
    <t>POLIZA DE VEHICULOS DE MOTOR</t>
  </si>
  <si>
    <t>B1500000402</t>
  </si>
  <si>
    <t>HUNTER DEL CARIBE DOMINICANA</t>
  </si>
  <si>
    <t>SERVICIO MENSUAL DE GPS- ENERO 2021</t>
  </si>
  <si>
    <t>B1500065628</t>
  </si>
  <si>
    <t>CAASD</t>
  </si>
  <si>
    <t>SERVICIO DE AGUA MARZO 2021</t>
  </si>
  <si>
    <t>B1500065627</t>
  </si>
  <si>
    <t>B1500004007</t>
  </si>
  <si>
    <t>CERTV</t>
  </si>
  <si>
    <t>PUBLICIDAD FEBRERO 2021 - LEY 134-03</t>
  </si>
  <si>
    <t>B150003889</t>
  </si>
  <si>
    <t>PUBLICIDAD ENERO 2021 - LEY 134-03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</si>
  <si>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</si>
  <si>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</si>
  <si>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</si>
  <si>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</si>
  <si>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</si>
  <si>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</si>
  <si>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</si>
  <si>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</si>
  <si>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</si>
  <si>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</si>
  <si>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</si>
  <si>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</si>
  <si>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ACTA APERTURA SOBRE A PROCESO SNS-CCC-CP-2020-0009</t>
  </si>
  <si>
    <t>B1500000028</t>
  </si>
  <si>
    <t>APERTURA SOBRE A Y B PROCESO SNS-CCC-CP-2020-0019</t>
  </si>
  <si>
    <t>B1500000029</t>
  </si>
  <si>
    <t>RECEPCION SOBRE A Y B PROCESO SNS-AME-PEUR-2021-0002</t>
  </si>
  <si>
    <t>ALTAGRACIA GRACIA JIMENEZ</t>
  </si>
  <si>
    <t>NOTARIZACION 64 CONTRATOS</t>
  </si>
  <si>
    <t>B1500000114</t>
  </si>
  <si>
    <t>JOSE RECIO PEÑA</t>
  </si>
  <si>
    <t>NOTARIZACION 60 CONTRATOS</t>
  </si>
  <si>
    <t>JULIA SANTANA ACOSTA</t>
  </si>
  <si>
    <t>NOTARIZACION 56 CONTRATOS</t>
  </si>
  <si>
    <t>B1500000257</t>
  </si>
  <si>
    <t>CARMEN E. CHEVALIER</t>
  </si>
  <si>
    <t>NOTARIZACION ACTA PROCESO SNS-CCC-CP-2021-0003</t>
  </si>
  <si>
    <t>B1500000265</t>
  </si>
  <si>
    <t>B1500000262</t>
  </si>
  <si>
    <t>NOTARIZACION ACTA PROCESO SNS-CCC-CP-2021-0002</t>
  </si>
  <si>
    <t>MAYRA MERCEDES DEL VILLAR</t>
  </si>
  <si>
    <t>B1500000024</t>
  </si>
  <si>
    <t>B1500000012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</si>
  <si>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</si>
  <si>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</si>
  <si>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</si>
  <si>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</si>
  <si>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</si>
  <si>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</si>
  <si>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</si>
  <si>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</si>
  <si>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</si>
  <si>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</si>
  <si>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</si>
  <si>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B1500000020</t>
  </si>
  <si>
    <t>GIUSEPPE COLLURA</t>
  </si>
  <si>
    <t>ALQUILER LOCAL 911 SAMANA- FEBRERO 2021</t>
  </si>
  <si>
    <t>B1500000637</t>
  </si>
  <si>
    <t>OSIRIS &amp; CO, SA</t>
  </si>
  <si>
    <t>COMPRA EQUIPOS MEDICOS SNS-CCC-2018-0002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</si>
  <si>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</si>
  <si>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</si>
  <si>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</si>
  <si>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</si>
  <si>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</si>
  <si>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</si>
  <si>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</si>
  <si>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B1500000413</t>
  </si>
  <si>
    <t>PROMOCIONES Y PROYECTOS, SA</t>
  </si>
  <si>
    <t>SERVICIO DE CATERING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</si>
  <si>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</si>
  <si>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</si>
  <si>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</si>
  <si>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</si>
  <si>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</si>
  <si>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</si>
  <si>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</si>
  <si>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</si>
  <si>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</si>
  <si>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</si>
  <si>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</si>
  <si>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</si>
  <si>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</si>
  <si>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</si>
  <si>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</si>
  <si>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</si>
  <si>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</si>
  <si>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</si>
  <si>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</si>
  <si>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</si>
  <si>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</si>
  <si>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</si>
  <si>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</si>
  <si>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</si>
  <si>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</si>
  <si>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</si>
  <si>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</si>
  <si>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</si>
  <si>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</si>
  <si>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</si>
  <si>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</si>
  <si>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</si>
  <si>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</si>
  <si>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</si>
  <si>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</si>
  <si>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</si>
  <si>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</si>
  <si>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</si>
  <si>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</si>
  <si>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</si>
  <si>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</si>
  <si>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</si>
  <si>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</si>
  <si>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</si>
  <si>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</si>
  <si>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</si>
  <si>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</si>
  <si>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</si>
  <si>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</si>
  <si>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</si>
  <si>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</si>
  <si>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</si>
  <si>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</si>
  <si>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</si>
  <si>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</si>
  <si>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</si>
  <si>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</si>
  <si>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</si>
  <si>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</si>
  <si>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</si>
  <si>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</si>
  <si>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</si>
  <si>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</si>
  <si>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</si>
  <si>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</si>
  <si>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</si>
  <si>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</si>
  <si>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</si>
  <si>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</si>
  <si>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</si>
  <si>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</si>
  <si>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</si>
  <si>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</si>
  <si>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</si>
  <si>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</si>
  <si>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</si>
  <si>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</si>
  <si>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</si>
  <si>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</si>
  <si>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</si>
  <si>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</si>
  <si>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</si>
  <si>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</si>
  <si>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</si>
  <si>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</si>
  <si>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B1500000843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</si>
  <si>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</si>
  <si>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</si>
  <si>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</si>
  <si>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</si>
  <si>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</si>
  <si>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</si>
  <si>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</si>
  <si>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</si>
  <si>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</si>
  <si>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</si>
  <si>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</si>
  <si>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</si>
  <si>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</si>
  <si>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</si>
  <si>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</si>
  <si>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</si>
  <si>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</si>
  <si>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B1500000891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</si>
  <si>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</si>
  <si>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</si>
  <si>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</si>
  <si>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</si>
  <si>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</si>
  <si>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</si>
  <si>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</si>
  <si>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</si>
  <si>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</si>
  <si>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</si>
  <si>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</si>
  <si>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</si>
  <si>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</si>
  <si>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</si>
  <si>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</si>
  <si>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</si>
  <si>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</si>
  <si>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</si>
  <si>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</si>
  <si>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</si>
  <si>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</si>
  <si>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</si>
  <si>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</si>
  <si>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</si>
  <si>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</si>
  <si>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</si>
  <si>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</si>
  <si>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</si>
  <si>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</si>
  <si>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</si>
  <si>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</si>
  <si>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</si>
  <si>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</si>
  <si>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</si>
  <si>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</si>
  <si>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</si>
  <si>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</si>
  <si>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</si>
  <si>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</si>
  <si>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</si>
  <si>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</si>
  <si>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</si>
  <si>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</si>
  <si>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</si>
  <si>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</si>
  <si>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B1500000855</t>
  </si>
  <si>
    <t>B1500000856</t>
  </si>
  <si>
    <t>B1500000857</t>
  </si>
  <si>
    <t>B1500000858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</si>
  <si>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</si>
  <si>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</si>
  <si>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</si>
  <si>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</si>
  <si>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</si>
  <si>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</si>
  <si>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</si>
  <si>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</si>
  <si>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</si>
  <si>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</si>
  <si>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</si>
  <si>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</si>
  <si>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</si>
  <si>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</si>
  <si>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</si>
  <si>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</si>
  <si>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</si>
  <si>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</si>
  <si>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</si>
  <si>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</si>
  <si>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</si>
  <si>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</si>
  <si>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</si>
  <si>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</si>
  <si>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</si>
  <si>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</si>
  <si>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</si>
  <si>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</si>
  <si>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</si>
  <si>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</si>
  <si>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</si>
  <si>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</si>
  <si>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</si>
  <si>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</si>
  <si>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</si>
  <si>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</si>
  <si>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</si>
  <si>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</si>
  <si>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</si>
  <si>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</si>
  <si>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</si>
  <si>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</si>
  <si>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</si>
  <si>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</si>
  <si>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</si>
  <si>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B1500001183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</si>
  <si>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</si>
  <si>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</si>
  <si>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</si>
  <si>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</si>
  <si>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</si>
  <si>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</si>
  <si>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</si>
  <si>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</si>
  <si>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</si>
  <si>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</si>
  <si>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</si>
  <si>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</si>
  <si>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</si>
  <si>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</si>
  <si>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</si>
  <si>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</si>
  <si>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</si>
  <si>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</si>
  <si>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</si>
  <si>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</si>
  <si>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</si>
  <si>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</si>
  <si>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</si>
  <si>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</si>
  <si>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</si>
  <si>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</si>
  <si>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</si>
  <si>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</si>
  <si>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</si>
  <si>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</si>
  <si>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</si>
  <si>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</si>
  <si>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</si>
  <si>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</si>
  <si>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</si>
  <si>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</si>
  <si>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</si>
  <si>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</si>
  <si>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</si>
  <si>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</si>
  <si>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</si>
  <si>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</si>
  <si>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</si>
  <si>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</si>
  <si>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</si>
  <si>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</si>
  <si>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</si>
  <si>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</si>
  <si>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</si>
  <si>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</si>
  <si>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</si>
  <si>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</si>
  <si>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</si>
  <si>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</si>
  <si>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</si>
  <si>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</si>
  <si>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</si>
  <si>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MAGNA MOTOR, SA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</si>
  <si>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</si>
  <si>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</si>
  <si>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</si>
  <si>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</si>
  <si>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</si>
  <si>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</si>
  <si>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</si>
  <si>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</si>
  <si>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</si>
  <si>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</si>
  <si>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SANTO DOMINGO MOTORS, SA</t>
  </si>
  <si>
    <t>B1500016742</t>
  </si>
  <si>
    <t>B1500016745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</si>
  <si>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</si>
  <si>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</si>
  <si>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</si>
  <si>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</si>
  <si>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</si>
  <si>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</si>
  <si>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B1500016357</t>
  </si>
  <si>
    <t>SANTO DOMINGO MOTOTS, SA</t>
  </si>
  <si>
    <t>B1500016297</t>
  </si>
  <si>
    <t>B150001258</t>
  </si>
  <si>
    <t>B1500016252</t>
  </si>
  <si>
    <t>B1500016251</t>
  </si>
  <si>
    <t>B1500016250</t>
  </si>
  <si>
    <t>B1500016248</t>
  </si>
  <si>
    <t>MARIA MANUELA PEREZ MARRERO</t>
  </si>
  <si>
    <t>NOTARIZACION CONTRATOS</t>
  </si>
  <si>
    <t>B1500000255</t>
  </si>
  <si>
    <t>BARNA MANAGEMENT SCHOOL</t>
  </si>
  <si>
    <t>1RA CUOTA PROGRAMA DE LIDERAZGO PARA LA GESTION PUBLICA</t>
  </si>
  <si>
    <t>COMPRA AGUA COLABORADORES</t>
  </si>
  <si>
    <t>B1500000848</t>
  </si>
  <si>
    <t>SUPLICEDEN, SRL</t>
  </si>
  <si>
    <t>ADQUISICION DE INSUMOS, MATERIALES Y ODONTOLOGICOS NEY ARIAS LORA</t>
  </si>
  <si>
    <t>B1500001723</t>
  </si>
  <si>
    <t>AYUNTAMIENTO DE MOCA</t>
  </si>
  <si>
    <t>RECOGIDA DE DESECHOS SOLICOS LOCAL DEM/CRUE MOCA</t>
  </si>
  <si>
    <t>B1500000275</t>
  </si>
  <si>
    <t>CARMEN CHEVALIER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</si>
  <si>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</si>
  <si>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</si>
  <si>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</si>
  <si>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</si>
  <si>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</si>
  <si>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</si>
  <si>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</si>
  <si>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</si>
  <si>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</si>
  <si>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</si>
  <si>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</si>
  <si>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</si>
  <si>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</si>
  <si>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</si>
  <si>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B1500001637</t>
  </si>
  <si>
    <t>RECOGIDA DE DESECHOS SOLICOS LOCAL DEM/CRUE MOCA FEBRERO 2021</t>
  </si>
  <si>
    <t>B1500001689</t>
  </si>
  <si>
    <t>RECOGIDA DE DESECHOS SOLICOS LOCAL DEM/CRUE MOCA MARZO 2021</t>
  </si>
  <si>
    <t>B1500000162</t>
  </si>
  <si>
    <t>FELIZ SANCHEZ SUPLIDORES, SRL</t>
  </si>
  <si>
    <t xml:space="preserve">AQUISICION DE CAJAS PLASTICAS DE ALMACENAMIENTO </t>
  </si>
  <si>
    <t>E450000000125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</si>
  <si>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</si>
  <si>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</si>
  <si>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</si>
  <si>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</si>
  <si>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</si>
  <si>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</si>
  <si>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</si>
  <si>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</si>
  <si>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</si>
  <si>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</si>
  <si>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</si>
  <si>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</si>
  <si>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</si>
  <si>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</si>
  <si>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</si>
  <si>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</si>
  <si>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</si>
  <si>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</si>
  <si>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</si>
  <si>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</si>
  <si>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</si>
  <si>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</si>
  <si>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</si>
  <si>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</si>
  <si>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</si>
  <si>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</si>
  <si>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</si>
  <si>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</si>
  <si>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</si>
  <si>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</si>
  <si>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</si>
  <si>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</si>
  <si>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</si>
  <si>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</si>
  <si>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</si>
  <si>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</si>
  <si>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</si>
  <si>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</si>
  <si>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</si>
  <si>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</si>
  <si>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</si>
  <si>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B1500002816</t>
  </si>
  <si>
    <t>MACROTECH FARMACEUTICA,SRL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</si>
  <si>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</si>
  <si>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</si>
  <si>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</si>
  <si>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</si>
  <si>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</si>
  <si>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</si>
  <si>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</si>
  <si>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</si>
  <si>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</si>
  <si>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</si>
  <si>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</si>
  <si>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</si>
  <si>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</si>
  <si>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</si>
  <si>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</si>
  <si>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</si>
  <si>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</si>
  <si>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</si>
  <si>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</si>
  <si>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</si>
  <si>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</si>
  <si>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</si>
  <si>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</si>
  <si>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</si>
  <si>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</si>
  <si>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</si>
  <si>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</si>
  <si>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</si>
  <si>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</si>
  <si>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</si>
  <si>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</si>
  <si>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</si>
  <si>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</si>
  <si>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</si>
  <si>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</si>
  <si>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</si>
  <si>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</si>
  <si>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</si>
  <si>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</si>
  <si>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</si>
  <si>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</si>
  <si>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</si>
  <si>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</si>
  <si>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</si>
  <si>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</si>
  <si>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</si>
  <si>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</si>
  <si>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</si>
  <si>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</si>
  <si>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</si>
  <si>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</si>
  <si>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</si>
  <si>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</si>
  <si>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</si>
  <si>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</si>
  <si>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</si>
  <si>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</si>
  <si>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</si>
  <si>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</si>
  <si>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</si>
  <si>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</si>
  <si>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</si>
  <si>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</si>
  <si>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</si>
  <si>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</si>
  <si>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</si>
  <si>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</si>
  <si>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</si>
  <si>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</si>
  <si>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</si>
  <si>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</si>
  <si>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</si>
  <si>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</si>
  <si>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</si>
  <si>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</si>
  <si>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</si>
  <si>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</si>
  <si>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</si>
  <si>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</si>
  <si>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</si>
  <si>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</si>
  <si>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</si>
  <si>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</si>
  <si>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</si>
  <si>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</si>
  <si>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</si>
  <si>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</si>
  <si>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</si>
  <si>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</si>
  <si>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</si>
  <si>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</si>
  <si>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</si>
  <si>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</si>
  <si>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</si>
  <si>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</si>
  <si>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</si>
  <si>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</si>
  <si>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</si>
  <si>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</si>
  <si>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</si>
  <si>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</si>
  <si>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</si>
  <si>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</si>
  <si>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</si>
  <si>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</si>
  <si>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</si>
  <si>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</si>
  <si>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</si>
  <si>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</si>
  <si>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</si>
  <si>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</si>
  <si>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</si>
  <si>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</si>
  <si>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</si>
  <si>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</si>
  <si>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</si>
  <si>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</si>
  <si>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</si>
  <si>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</si>
  <si>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</si>
  <si>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</si>
  <si>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</si>
  <si>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</si>
  <si>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</si>
  <si>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</si>
  <si>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</si>
  <si>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</si>
  <si>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</si>
  <si>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</si>
  <si>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</si>
  <si>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B1500001575</t>
  </si>
  <si>
    <t>B1500001576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</si>
  <si>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</si>
  <si>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</si>
  <si>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</si>
  <si>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</si>
  <si>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</si>
  <si>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</si>
  <si>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</si>
  <si>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</si>
  <si>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</si>
  <si>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</si>
  <si>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</si>
  <si>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</si>
  <si>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</si>
  <si>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</si>
  <si>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</si>
  <si>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</si>
  <si>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</si>
  <si>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</si>
  <si>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</si>
  <si>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</si>
  <si>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</si>
  <si>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</si>
  <si>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</si>
  <si>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</si>
  <si>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</si>
  <si>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</si>
  <si>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</si>
  <si>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</si>
  <si>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</si>
  <si>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</si>
  <si>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</si>
  <si>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</si>
  <si>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Facturas pagadas al 31/08/2022</t>
  </si>
  <si>
    <t>CONCEPTO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</si>
  <si>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</si>
  <si>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</si>
  <si>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</si>
  <si>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</si>
  <si>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</si>
  <si>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</si>
  <si>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</si>
  <si>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</si>
  <si>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</si>
  <si>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</si>
  <si>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</si>
  <si>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</si>
  <si>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</si>
  <si>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</si>
  <si>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</si>
  <si>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</si>
  <si>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</si>
  <si>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</si>
  <si>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</si>
  <si>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</si>
  <si>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</si>
  <si>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RALANSA</t>
  </si>
  <si>
    <t>EQUIPOS DE LABORATORIOS PARA CPNA Y CENTROS DE DIAGNOSTICOS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</si>
  <si>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</si>
  <si>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</si>
  <si>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</si>
  <si>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</si>
  <si>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</si>
  <si>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</si>
  <si>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</si>
  <si>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</si>
  <si>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</si>
  <si>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</si>
  <si>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</si>
  <si>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</si>
  <si>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</si>
  <si>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</si>
  <si>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</si>
  <si>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</si>
  <si>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</si>
  <si>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</si>
  <si>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</si>
  <si>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</si>
  <si>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</si>
  <si>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</si>
  <si>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</si>
  <si>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</si>
  <si>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</si>
  <si>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</si>
  <si>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</si>
  <si>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</si>
  <si>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</si>
  <si>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</si>
  <si>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</si>
  <si>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</si>
  <si>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</si>
  <si>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</si>
  <si>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</si>
  <si>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</si>
  <si>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</si>
  <si>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</si>
  <si>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</si>
  <si>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</si>
  <si>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</si>
  <si>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</si>
  <si>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</si>
  <si>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Licdo. Eduardo Infante</t>
  </si>
  <si>
    <t>Licdo. Hector Almanzar</t>
  </si>
  <si>
    <t>Licdo. Francisco  Abreu Santos</t>
  </si>
  <si>
    <t>Administrativa- Financiera</t>
  </si>
  <si>
    <t xml:space="preserve">HOSPITAL EL ALMIRANTE </t>
  </si>
  <si>
    <t xml:space="preserve">SUMA de VALOR </t>
  </si>
  <si>
    <t>B1500000111</t>
  </si>
  <si>
    <t>JASUPPLY</t>
  </si>
  <si>
    <t>B1500000006</t>
  </si>
  <si>
    <t>ABRIAS NOVO GROUP</t>
  </si>
  <si>
    <t>AIR LIQUIDE</t>
  </si>
  <si>
    <t xml:space="preserve">        </t>
  </si>
  <si>
    <t xml:space="preserve">Solanyi Mejía </t>
  </si>
  <si>
    <t>Administradora</t>
  </si>
  <si>
    <t>MONTO SIN ITBIS</t>
  </si>
  <si>
    <t>RETENCION</t>
  </si>
  <si>
    <t>ITBIS</t>
  </si>
  <si>
    <t>TOTAL A PAGAR</t>
  </si>
  <si>
    <t>CUENTAS POR PAGAR AL 31/05/2021</t>
  </si>
  <si>
    <t>B1500024166</t>
  </si>
  <si>
    <t>ALCALDIA DISTRITO NACIONAL</t>
  </si>
  <si>
    <t xml:space="preserve">SERVICIO MES DE ABRIL </t>
  </si>
  <si>
    <t>B1500000129</t>
  </si>
  <si>
    <t>B1500029449</t>
  </si>
  <si>
    <t>ALTICE DOMINICANA, SA</t>
  </si>
  <si>
    <t>SERVICIO FLOTAS E INTERNET ABRIL 2021</t>
  </si>
  <si>
    <t>B1500029778</t>
  </si>
  <si>
    <t xml:space="preserve">SERVICIO DE INTENET DE SERVIDORES </t>
  </si>
  <si>
    <t xml:space="preserve">ANGELA PUESAN </t>
  </si>
  <si>
    <t xml:space="preserve">NOTARIZACION DE CONTRATOS </t>
  </si>
  <si>
    <t>E450000000042</t>
  </si>
  <si>
    <t xml:space="preserve">MANTENIMIENTO DE VEHICULOS 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</si>
  <si>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</si>
  <si>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</si>
  <si>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</si>
  <si>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</si>
  <si>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</si>
  <si>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</si>
  <si>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</si>
  <si>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</si>
  <si>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</si>
  <si>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E450000000276</t>
  </si>
  <si>
    <t>MANTENIMIENTO VEHICULOS 911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</si>
  <si>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</si>
  <si>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</si>
  <si>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</si>
  <si>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</si>
  <si>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</si>
  <si>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</si>
  <si>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</si>
  <si>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</si>
  <si>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</si>
  <si>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</si>
  <si>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</si>
  <si>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</si>
  <si>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</si>
  <si>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</si>
  <si>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</si>
  <si>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</si>
  <si>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</si>
  <si>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</si>
  <si>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</si>
  <si>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</si>
  <si>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</si>
  <si>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</si>
  <si>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</si>
  <si>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</si>
  <si>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</si>
  <si>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</si>
  <si>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E450000000341</t>
  </si>
  <si>
    <t>E450000000342</t>
  </si>
  <si>
    <t>E450000000356</t>
  </si>
  <si>
    <t>B1500001761</t>
  </si>
  <si>
    <t xml:space="preserve">AYUNTAMIENTO DE MOCA </t>
  </si>
  <si>
    <t>PAGO DE SERVICIOS DE RECOGIDA DE BASURA  DEL MES DE ABRIL 2021</t>
  </si>
  <si>
    <t>B1500000210</t>
  </si>
  <si>
    <t>BP MEDICAL</t>
  </si>
  <si>
    <t>B1500000212</t>
  </si>
  <si>
    <t>1904/2021</t>
  </si>
  <si>
    <t>B150000017</t>
  </si>
  <si>
    <t xml:space="preserve">CENTRO MEDICO DE ESPECIALIDADES UTESA </t>
  </si>
  <si>
    <t>ALQUILER LOCAL MES DE ABRIL 2021</t>
  </si>
  <si>
    <t>B1500004455</t>
  </si>
  <si>
    <t>PAGO 10% PRESUPUESTO PUBLICIDAD, LEY 134-03- MAYO 2021</t>
  </si>
  <si>
    <t>B1500094771</t>
  </si>
  <si>
    <t>CLARO</t>
  </si>
  <si>
    <t>SERVICIO TELEFONICO ABRIL 2021</t>
  </si>
  <si>
    <t>B1500094903</t>
  </si>
  <si>
    <t>B1500095048</t>
  </si>
  <si>
    <t>B1500095049</t>
  </si>
  <si>
    <t>B1500095050</t>
  </si>
  <si>
    <t>B1500095052</t>
  </si>
  <si>
    <t>B1500095053</t>
  </si>
  <si>
    <t>B1500095055</t>
  </si>
  <si>
    <t>B1500095056</t>
  </si>
  <si>
    <t>B1500096173</t>
  </si>
  <si>
    <t>B1500096179</t>
  </si>
  <si>
    <t>B1500096180</t>
  </si>
  <si>
    <t>B1500000118</t>
  </si>
  <si>
    <t>CMG CONSTRUCTORA, SRL</t>
  </si>
  <si>
    <t>PAGO CUBICACION NO. 2 LOTE 2, ITEM 4 PROCESO SNS CCC LPN 2019-0002</t>
  </si>
  <si>
    <t>B1500001139</t>
  </si>
  <si>
    <t xml:space="preserve">CRUZ ROJA DOMINICANA </t>
  </si>
  <si>
    <r>
      <rPr>
        <sz val="12"/>
        <rFont val="Times New Roman"/>
        <family val="1"/>
      </rP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</si>
  <si>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B1500001140</t>
  </si>
  <si>
    <r>
      <rPr>
        <sz val="12"/>
        <rFont val="Times New Roman"/>
        <family val="1"/>
      </rP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</si>
  <si>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30 AMBULANCIAS  PERIODO 1 AL 31 DE ENERO 2021</t>
  </si>
  <si>
    <t>B1500001198</t>
  </si>
  <si>
    <t>ALQUILER DE 30 AMBULANCIAS  PERIODO 1 AL 28 DE FEBRERO 2021</t>
  </si>
  <si>
    <t>ALQUILER DE 30 AMBULANCIAS  PERIODO 1 AL 31 DE MARZO 2021</t>
  </si>
  <si>
    <t>B1500001224</t>
  </si>
  <si>
    <t>ALQUILER DE 60 AMBULANCIAS  PERIODO 1 AL 30 DE ABRIL 2021</t>
  </si>
  <si>
    <t>B1500001225</t>
  </si>
  <si>
    <t>ALQUILER DE 50 AMBULANCIAS  PERIODO 1 AL 30 DE ABRIL 2021</t>
  </si>
  <si>
    <t>B1500015644</t>
  </si>
  <si>
    <t>DISTRIBUIDORES INTERNACIONALES DE PETROLEO</t>
  </si>
  <si>
    <t>COMPRA TICKETS DE COMBUSTIBLE</t>
  </si>
  <si>
    <t>B150000635</t>
  </si>
  <si>
    <t xml:space="preserve">E&amp;C MULTISERVICES </t>
  </si>
  <si>
    <t xml:space="preserve">ADQUISICION DE MATERIALES ELECTRICOS </t>
  </si>
  <si>
    <t>B1500000108</t>
  </si>
  <si>
    <t>SERVICIOS ALQUILER DE PLANTAS ELECTRICAS EN HOS. LA ALTAGRACIA</t>
  </si>
  <si>
    <t>B1500000109</t>
  </si>
  <si>
    <t>SERVICIOS ALQUILER DE PLANTAS ELECTRICAS EN HOSP. MATERNO INFANTIL VILLA MELLA</t>
  </si>
  <si>
    <t>B1500000110</t>
  </si>
  <si>
    <t>SERVICIOS ALQUILER DE PLANTAS ELECTRICAS EN HOSP. RODOLFO DE LA CRUZ</t>
  </si>
  <si>
    <t>SERVICIOS ALQUILER DE PLANTAS ELECTRICAS EN HOSP. DR. VIRGILIO GARCIA CABRERA</t>
  </si>
  <si>
    <t>SERVICIOS ALQUILER DE PLANTAS ELECTRICAS EN HOSP. LA ALTAGRACIA</t>
  </si>
  <si>
    <t>B1500000115</t>
  </si>
  <si>
    <t>B1500000117</t>
  </si>
  <si>
    <t>SERVICIOS ALQUILER DE PLANTAS ELECTRICAS EN HOSP. SANT CRISTO DE LOS MILAGROS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</si>
  <si>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</si>
  <si>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</si>
  <si>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</si>
  <si>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B1500000126</t>
  </si>
  <si>
    <t>ALQUILER DE PLANTA HOSPITAL MATERNIDAD DE LA ALTAGRACIA DESDE EL 13/01/2021 AL 13/02/2021</t>
  </si>
  <si>
    <t>B1500000127</t>
  </si>
  <si>
    <t>ALQUILER DE PLANTA HOSPITAL DR. CARLOS ZAFRA DESDE EL 09/01/2021 AL 09/02/2021</t>
  </si>
  <si>
    <t>B1500000128</t>
  </si>
  <si>
    <t>ALQUILER DE PLANTA HOSPITAL MATERNO INFANTIL VILLA MELLA DESDE EL 16/01/2021 AL 16/02/2021</t>
  </si>
  <si>
    <t>ALQUILER DE PLANTA HOSPITAL SANTO CRISTO DE LOS MILAGROS DESDE 20/01/2021 AL 20/02/2021.</t>
  </si>
  <si>
    <t>B1500000130</t>
  </si>
  <si>
    <t>ALQUILER DE PLANTA HOSPITAL VIRGILIO GARCIA CABRERA DESDE EL 23/01/2020 AL 23/02/2021</t>
  </si>
  <si>
    <t>B1500000133</t>
  </si>
  <si>
    <t>ALQUILER DE PLANTA HOSPITAL MATERNO INFANTIL VILLA MELLA DESDE EL 17/02/2021 AL 17/03/2021</t>
  </si>
  <si>
    <t>EXYCO CONSTRUCTORA, SRL</t>
  </si>
  <si>
    <t>CUBICACION NO. 4 SNS-CCC-LPN-2019-0002</t>
  </si>
  <si>
    <t>FELICIDAD ALTAGRACIA DIAZ</t>
  </si>
  <si>
    <t>ALQUILER MARZO 2021 - LOCAL 911 SAMANA</t>
  </si>
  <si>
    <t>ALQUILER ABRIL 2021 - LOCAL 911 SAMANA</t>
  </si>
  <si>
    <t>B1500002706</t>
  </si>
  <si>
    <t>B1500066327</t>
  </si>
  <si>
    <t>B1500000038</t>
  </si>
  <si>
    <t>B1500000025</t>
  </si>
  <si>
    <t>JEANNETTE DEL CARMEN DIAZ MONTAS</t>
  </si>
  <si>
    <t>ALQUILER MARZO 2021 - LOCAL 911 SAN CRISTOBAL</t>
  </si>
  <si>
    <t>B1500000026</t>
  </si>
  <si>
    <t>ALQUILER ABRIL 2021 - LOCAL 911 SAN CRISTOBAL</t>
  </si>
  <si>
    <t xml:space="preserve">JEANNETTE DEL CARMEN DIAZ MONTAS </t>
  </si>
  <si>
    <t>ALQUILER MES DE MAYO 2021</t>
  </si>
  <si>
    <t>B1500000009</t>
  </si>
  <si>
    <t xml:space="preserve">JULIA SANTANA ACOSTA </t>
  </si>
  <si>
    <t>B1500000440</t>
  </si>
  <si>
    <t>ALQUILER MARZO 2021</t>
  </si>
  <si>
    <t>B1500000445</t>
  </si>
  <si>
    <t xml:space="preserve">SERVICIOS TRANSPORTE DE PERSONAL </t>
  </si>
  <si>
    <t>B150000499</t>
  </si>
  <si>
    <t xml:space="preserve">LUCIMED  FARMACEUTICA SRL </t>
  </si>
  <si>
    <t xml:space="preserve">RELLENEDADO DE TANQUES DE OXIGENO </t>
  </si>
  <si>
    <t>LUZ DEL ALBA ESPINOSA</t>
  </si>
  <si>
    <t>B1500003771</t>
  </si>
  <si>
    <t>B1500003800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</si>
  <si>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</si>
  <si>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</si>
  <si>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</si>
  <si>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</si>
  <si>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</si>
  <si>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</si>
  <si>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</si>
  <si>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MAGON CONSTRUCTORA, SRL</t>
  </si>
  <si>
    <t>CUBICACION NO. 2 PROCESO SNS-CCC-LPN-2019-0002</t>
  </si>
  <si>
    <t>B150000054</t>
  </si>
  <si>
    <t>MARITZA DE LA CRUZ HERNANDEZ</t>
  </si>
  <si>
    <t>MAY COLOR, SR</t>
  </si>
  <si>
    <t>ADQUISICION MATERIALES PARA PRO,OCION DE ACCIONES DE RESPONSABILIDAD SOCIAL</t>
  </si>
  <si>
    <t>B150000026</t>
  </si>
  <si>
    <t xml:space="preserve">MAYRA MERCEDES DEL VILLAR </t>
  </si>
  <si>
    <t>B150000109</t>
  </si>
  <si>
    <t xml:space="preserve">PATRONATO LA NUEVA BARQUITA </t>
  </si>
  <si>
    <t>MANTENIMIENTO MES DE ENERO 2021</t>
  </si>
  <si>
    <t>B150000114</t>
  </si>
  <si>
    <t>MANTENIMIENTO MES DE FEBRERO 2021</t>
  </si>
  <si>
    <t>B150000125</t>
  </si>
  <si>
    <t>MANTENIMIENTO MES DE MARZO  2021</t>
  </si>
  <si>
    <t>B150000127</t>
  </si>
  <si>
    <t>MANTENIMIENTO MES DE ABRIL 2021</t>
  </si>
  <si>
    <t>B150000135</t>
  </si>
  <si>
    <t>MANTENIMIENTO MES DE MAYO 2021</t>
  </si>
  <si>
    <t>B1500000169</t>
  </si>
  <si>
    <t>ALQUILER ABRIL 2021 - LOCAL 911 MOCA</t>
  </si>
  <si>
    <t>B1500000170</t>
  </si>
  <si>
    <t xml:space="preserve">RAFAEL DANILO BENCOSME OVALLES </t>
  </si>
  <si>
    <t>B1500000416</t>
  </si>
  <si>
    <t>RAMIREZ &amp; MOJICA ENVOY PACK, SRL</t>
  </si>
  <si>
    <t>COMPRA EQUIPOS DE CAPTURA DE IMÁGENES Y VIDEOS PARA EL AREA DE COMUNICACIONES</t>
  </si>
  <si>
    <t xml:space="preserve">RAMON BERNARDINO GARCIA TABAR </t>
  </si>
  <si>
    <t>B150000126</t>
  </si>
  <si>
    <t xml:space="preserve">RICHARD ROSARIO </t>
  </si>
  <si>
    <t>B1500016268</t>
  </si>
  <si>
    <t>SANTO DOMINGO MOTOR, SA</t>
  </si>
  <si>
    <t>B1500016361</t>
  </si>
  <si>
    <t>B1500016501</t>
  </si>
  <si>
    <t>B1500016509</t>
  </si>
  <si>
    <t>B1500016555</t>
  </si>
  <si>
    <t>B1500016601</t>
  </si>
  <si>
    <t>B1500016640</t>
  </si>
  <si>
    <t>B1500016641</t>
  </si>
  <si>
    <t>B1500016876</t>
  </si>
  <si>
    <t>B1500016898</t>
  </si>
  <si>
    <t>B1500016921</t>
  </si>
  <si>
    <t>B1500016922</t>
  </si>
  <si>
    <t>B1500016972</t>
  </si>
  <si>
    <t>B1500017017</t>
  </si>
  <si>
    <t>B1500017043</t>
  </si>
  <si>
    <t>B1500017077</t>
  </si>
  <si>
    <t>B1500017085</t>
  </si>
  <si>
    <t>B1500017148</t>
  </si>
  <si>
    <t>B1500017163</t>
  </si>
  <si>
    <t>B1500017164</t>
  </si>
  <si>
    <t>B1500017217</t>
  </si>
  <si>
    <t>B1500002337</t>
  </si>
  <si>
    <t>UNIQUE REPRESENTACIONES, SRL</t>
  </si>
  <si>
    <t>COMPRA EQUIPOS MEDICOS HOSP. TRAUTAMOLOGICO PROFESOR JUAN BOSH</t>
  </si>
  <si>
    <t>B1500002338</t>
  </si>
  <si>
    <t>B1500002339</t>
  </si>
  <si>
    <t>B1500122491</t>
  </si>
  <si>
    <t>B1500122492</t>
  </si>
  <si>
    <t>B1500000554</t>
  </si>
  <si>
    <t>VANGUARDIA SUMINISTROS, SRL</t>
  </si>
  <si>
    <t>YONI ROBERTO CARPIO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</si>
  <si>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</si>
  <si>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</si>
  <si>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</si>
  <si>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</si>
  <si>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</si>
  <si>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</si>
  <si>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</si>
  <si>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</si>
  <si>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</si>
  <si>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</si>
  <si>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</si>
  <si>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</si>
  <si>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</si>
  <si>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</si>
  <si>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</si>
  <si>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</si>
  <si>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</si>
  <si>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</si>
  <si>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</si>
  <si>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</si>
  <si>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</si>
  <si>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</si>
  <si>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</si>
  <si>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</si>
  <si>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</si>
  <si>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</si>
  <si>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</si>
  <si>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</si>
  <si>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</si>
  <si>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</si>
  <si>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</si>
  <si>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</si>
  <si>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</si>
  <si>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</si>
  <si>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</si>
  <si>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</si>
  <si>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</si>
  <si>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</si>
  <si>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</si>
  <si>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</si>
  <si>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</si>
  <si>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</si>
  <si>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</si>
  <si>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</si>
  <si>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</si>
  <si>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</si>
  <si>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</si>
  <si>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</si>
  <si>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</si>
  <si>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</si>
  <si>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</si>
  <si>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</si>
  <si>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</si>
  <si>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</si>
  <si>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</si>
  <si>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</si>
  <si>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E450000000029</t>
  </si>
  <si>
    <t>E450000000030</t>
  </si>
  <si>
    <t>E450000000033</t>
  </si>
  <si>
    <t>E450000000034</t>
  </si>
  <si>
    <t>E450000000038</t>
  </si>
  <si>
    <t>E450000000039</t>
  </si>
  <si>
    <t>E450000000040</t>
  </si>
  <si>
    <t>E450000000041</t>
  </si>
  <si>
    <t>E450000000044</t>
  </si>
  <si>
    <t>E450000000045</t>
  </si>
  <si>
    <t>COMPRA EQUIPOS MEDICOS - HOSPITAL MUNICIPAL DE BOCA CHICA</t>
  </si>
  <si>
    <t>E450000000067</t>
  </si>
  <si>
    <t>E450000000069</t>
  </si>
  <si>
    <t>E450000000210</t>
  </si>
  <si>
    <t>B1500063017</t>
  </si>
  <si>
    <t>SERVICIO DE AGUA FEBRERO 2021</t>
  </si>
  <si>
    <t>B1500063018</t>
  </si>
  <si>
    <t>CAPELLAN DENTAL, SRL</t>
  </si>
  <si>
    <t>B1500000228</t>
  </si>
  <si>
    <t>B1500.00229</t>
  </si>
  <si>
    <t>B1500000227</t>
  </si>
  <si>
    <t>B1500000230</t>
  </si>
  <si>
    <t>B1500000231</t>
  </si>
  <si>
    <t>B1500000232</t>
  </si>
  <si>
    <t>B1500000233</t>
  </si>
  <si>
    <t>B1500000235</t>
  </si>
  <si>
    <t>B1500000237</t>
  </si>
  <si>
    <t>B1500000238</t>
  </si>
  <si>
    <t>B1500000239</t>
  </si>
  <si>
    <t>B1500000240</t>
  </si>
  <si>
    <t>B1500000241</t>
  </si>
  <si>
    <t>B1500000030</t>
  </si>
  <si>
    <t>B1500000033</t>
  </si>
  <si>
    <t>B1500000034</t>
  </si>
  <si>
    <t>B1500000035</t>
  </si>
  <si>
    <t>B1500000036</t>
  </si>
  <si>
    <t>B1500000037</t>
  </si>
  <si>
    <t>B1500016258</t>
  </si>
  <si>
    <t>B1500061405</t>
  </si>
  <si>
    <t>Total</t>
  </si>
  <si>
    <t>FARMADAL</t>
  </si>
  <si>
    <t>GESA</t>
  </si>
  <si>
    <t>ARYEL FERNANDEZ</t>
  </si>
  <si>
    <t>AIDA GROUP</t>
  </si>
  <si>
    <t>AREJUL FOOD</t>
  </si>
  <si>
    <t>BARREROS PHARMA</t>
  </si>
  <si>
    <t>DREAMS TIME</t>
  </si>
  <si>
    <t>GLOBAL MULTI PHARMA</t>
  </si>
  <si>
    <t>TROPIGAS</t>
  </si>
  <si>
    <t>GZ HEALTH</t>
  </si>
  <si>
    <t>RAMISOL</t>
  </si>
  <si>
    <t>HOSPITRONICA</t>
  </si>
  <si>
    <t>CIENTEC</t>
  </si>
  <si>
    <t>DUMAS PHARMACEUTICA</t>
  </si>
  <si>
    <t>RACEC</t>
  </si>
  <si>
    <t>CEREMO SRL</t>
  </si>
  <si>
    <t>LIBRADAA</t>
  </si>
  <si>
    <t>AGUA PLANETA</t>
  </si>
  <si>
    <t>JOSE PAIEWOSKY</t>
  </si>
  <si>
    <t>AIDSA</t>
  </si>
  <si>
    <t>ACOOSYS INGENIERIA</t>
  </si>
  <si>
    <t xml:space="preserve">GODAVI </t>
  </si>
  <si>
    <t>ALTICE</t>
  </si>
  <si>
    <t>ESTACION DE SERVICIOS RAMOS</t>
  </si>
  <si>
    <t>CREDIGAS</t>
  </si>
  <si>
    <t>EDW-K COMERCIAL</t>
  </si>
  <si>
    <t>DOSITEC PHARMA</t>
  </si>
  <si>
    <t>DR. GONZALEZ NUTRITIONS</t>
  </si>
  <si>
    <t>GRUPO IRMACELIS</t>
  </si>
  <si>
    <t>DGII</t>
  </si>
  <si>
    <t>BANRESERVA</t>
  </si>
  <si>
    <t>SD FACT. E450000000068/B15000002399/2220</t>
  </si>
  <si>
    <t>SD FACT B1500000484</t>
  </si>
  <si>
    <t>SD FACT. B15000033/29/35</t>
  </si>
  <si>
    <t>SD FACT.B150000165</t>
  </si>
  <si>
    <t>SD FACT. B150000006/07</t>
  </si>
  <si>
    <t>SD, FACT.B15000000204</t>
  </si>
  <si>
    <t>SD FACT. B1500000052/49/54</t>
  </si>
  <si>
    <t>S FACT. B1500000914/920</t>
  </si>
  <si>
    <t>SD FACT. E450000005542</t>
  </si>
  <si>
    <t>SD FACT. E450000000140/118</t>
  </si>
  <si>
    <t>SD FACT. B15000002404/2453/2318/2342/2272</t>
  </si>
  <si>
    <t>SD FACT.B15000000182/183/184</t>
  </si>
  <si>
    <t>SD FACT. B15000007889/7779/7821</t>
  </si>
  <si>
    <t>SD FACT. B15000000735/760/771/805/807/814/794</t>
  </si>
  <si>
    <t>SD. FACT. B1500000143</t>
  </si>
  <si>
    <t>SD FACT. B15000000295</t>
  </si>
  <si>
    <t>SD FACT. B1500000503</t>
  </si>
  <si>
    <t xml:space="preserve">SD FACT. B1500000073 </t>
  </si>
  <si>
    <t>SD FACT. E45000020892/9127/21098/21095/21435/21757</t>
  </si>
  <si>
    <t>SD FACT. E4500000032/31</t>
  </si>
  <si>
    <t>SD FACT. E45000003256/3258/3291/3178/3159/3311/3329/3342/3385/3428/2991/1777/1795/1765/1771/3647/3512/3480/3497/3562/3547</t>
  </si>
  <si>
    <t>SD FACT. E45000000079</t>
  </si>
  <si>
    <t>SD FACT. B15000000001/02</t>
  </si>
  <si>
    <t>SD FACT. B15000000188/189/190/195/192/196/197/198</t>
  </si>
  <si>
    <t>SD FACT. E310000948599</t>
  </si>
  <si>
    <t>SD FACT. E310001013059</t>
  </si>
  <si>
    <t>SD FAT. B1500001901</t>
  </si>
  <si>
    <t>SD FACT. B1500000012</t>
  </si>
  <si>
    <t>SD FACT. B1500000115</t>
  </si>
  <si>
    <t>IR17 DGII</t>
  </si>
  <si>
    <t>COMISION BANCARIA</t>
  </si>
  <si>
    <t>MEDICAMENTOS</t>
  </si>
  <si>
    <t>PROMESE</t>
  </si>
  <si>
    <t>ALIMENTOS Y BEBIDA</t>
  </si>
  <si>
    <t xml:space="preserve">ANALIS DE AGUA </t>
  </si>
  <si>
    <t>28/02/2025/23/04/2025/19/08/2025/02/012/2025/11/11/2025</t>
  </si>
  <si>
    <t>13/1/2026/25/11/2025/14/1/2026</t>
  </si>
  <si>
    <t>MATERIAL GASTABLE</t>
  </si>
  <si>
    <t>22/1/2026/22/1/2026</t>
  </si>
  <si>
    <t xml:space="preserve">INSTALACION DE PUERTAS </t>
  </si>
  <si>
    <t>4/11/2025/19/11/2025/01/10/2025</t>
  </si>
  <si>
    <t>27/06/2024/11/06/2024</t>
  </si>
  <si>
    <t>COMBUSTIBLE</t>
  </si>
  <si>
    <t xml:space="preserve">UTILES MENORES MEDICOS </t>
  </si>
  <si>
    <t>02/07/2025/28/08/2025</t>
  </si>
  <si>
    <t>11/07/2025/26/07/2025/14/05/2025/21/05/2025/22/04/2025</t>
  </si>
  <si>
    <t>MATENIMIENTOS EQUIPOS MEDICO</t>
  </si>
  <si>
    <t>24/11/2025/24/11/2025/24/11/2025</t>
  </si>
  <si>
    <t xml:space="preserve">REACTIVOS </t>
  </si>
  <si>
    <t>04/05/2025/24/07/2025/27/06/2025</t>
  </si>
  <si>
    <t>19/11/2025/29/11/2024/03/12/2024/17/12/2024/17/12/2024/19/12/2024/13/12/2024</t>
  </si>
  <si>
    <t>CONTROL DE ACCESO</t>
  </si>
  <si>
    <t>25/11/2025/30/12/2025/10/12/2025/09/12/2025/02/12/2025/19/12/2025/13/01/2025/08/01/2025</t>
  </si>
  <si>
    <t>17/12/2025/11/11/2025</t>
  </si>
  <si>
    <t>RECOLECION DE RESIDUO</t>
  </si>
  <si>
    <t>MANTENIMIENTO DE AIRE</t>
  </si>
  <si>
    <t>21/11/2025/01/11/2025</t>
  </si>
  <si>
    <t xml:space="preserve">MATERIAL DE OFICINA </t>
  </si>
  <si>
    <t>15/12/2025/115/12/2025/15/12/2025/17/12/2025/12/1/2026/17/1/2026/19/1/2026/1701/2026</t>
  </si>
  <si>
    <t xml:space="preserve">COMUNICACIÓN </t>
  </si>
  <si>
    <t>TICKES COMBUSTIBLE</t>
  </si>
  <si>
    <t>MATERIA TECNOLOGICO</t>
  </si>
  <si>
    <t>COPIADORA IMPRESORA</t>
  </si>
  <si>
    <t>B1500000002</t>
  </si>
  <si>
    <t xml:space="preserve">DOSIMETRIA </t>
  </si>
  <si>
    <t>B1500000303</t>
  </si>
  <si>
    <t>EXTINTORES</t>
  </si>
  <si>
    <t>OXIGENO MEDICO</t>
  </si>
  <si>
    <t>15/9/2025/15/09/2025/18/09/2025/04/09/2025/02/9/025/19/09/2025/202/09/2025/23/09/2025/26/09/2025/27/09/2025/30/09/2025/14/08/2025/19/03/2025/19/03/2025/19/03/2025/19/03/2025/29/10/2025/13/10/2025/08/10/2025/09/10/2025/18/10/2025/15/10/2025</t>
  </si>
  <si>
    <t>Facturas pagadas al 30/01/2026</t>
  </si>
  <si>
    <t xml:space="preserve">SD FACT.B1500047631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</si>
</sst>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_([$€-2]* #,##0.00_);_([$€-2]* \(#,##0.00\);_([$€-2]* &quot;-&quot;??_)"/>
    <numFmt numFmtId="166" formatCode="_-* #,##0.00\ _P_t_s_-;\-* #,##0.00\ _P_t_s_-;_-* &quot;-&quot;??\ _P_t_s_-;_-@_-"/>
    <numFmt numFmtId="167" formatCode="&quot;RD$&quot;#,##0.00"/>
  </numFmts>
  <fonts count="19">
    <font>
      <sz val="11"/>
      <color theme="1"/>
      <name val="Calibri"/>
      <charset val="134"/>
      <scheme val="minor"/>
    </font>
    <font>
      <b/>
      <sz val="12"/>
      <name val="Tahoma"/>
      <family val="2"/>
    </font>
    <font>
      <sz val="12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sz val="14"/>
      <color theme="1"/>
      <name val="Tahoma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4"/>
      <name val="Tahoma"/>
      <family val="2"/>
    </font>
    <font>
      <b/>
      <sz val="14"/>
      <name val="Arial"/>
      <family val="2"/>
    </font>
    <font>
      <sz val="14"/>
      <name val="Arial"/>
      <family val="2"/>
    </font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8"/>
      <color rgb="FFC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theme="4" tint="0.79995117038483843"/>
      </patternFill>
    </fill>
    <fill>
      <patternFill patternType="solid">
        <fgColor theme="0"/>
        <bgColor theme="4" tint="0.79995117038483843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</borders>
  <cellStyleXfs count="11">
    <xf numFmtId="0" fontId="0" fillId="0" borderId="0"/>
    <xf numFmtId="164" fontId="13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</cellStyleXfs>
  <cellXfs count="1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/>
    </xf>
    <xf numFmtId="167" fontId="2" fillId="3" borderId="1" xfId="0" applyNumberFormat="1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67" fontId="2" fillId="0" borderId="1" xfId="0" applyNumberFormat="1" applyFont="1" applyBorder="1" applyAlignment="1">
      <alignment horizontal="left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7" fontId="4" fillId="0" borderId="1" xfId="0" applyNumberFormat="1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0" fillId="3" borderId="0" xfId="0" applyFill="1"/>
    <xf numFmtId="164" fontId="6" fillId="4" borderId="0" xfId="1" applyFont="1" applyFill="1" applyAlignment="1">
      <alignment horizontal="left"/>
    </xf>
    <xf numFmtId="0" fontId="7" fillId="4" borderId="0" xfId="0" applyFont="1" applyFill="1" applyAlignment="1">
      <alignment horizontal="left" vertical="center"/>
    </xf>
    <xf numFmtId="167" fontId="0" fillId="0" borderId="0" xfId="0" applyNumberFormat="1"/>
    <xf numFmtId="4" fontId="0" fillId="0" borderId="0" xfId="0" applyNumberFormat="1"/>
    <xf numFmtId="0" fontId="10" fillId="2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14" fontId="0" fillId="4" borderId="1" xfId="0" applyNumberFormat="1" applyFill="1" applyBorder="1"/>
    <xf numFmtId="0" fontId="0" fillId="4" borderId="1" xfId="0" applyFill="1" applyBorder="1"/>
    <xf numFmtId="0" fontId="2" fillId="0" borderId="3" xfId="0" applyFont="1" applyBorder="1"/>
    <xf numFmtId="14" fontId="2" fillId="0" borderId="1" xfId="0" applyNumberFormat="1" applyFont="1" applyBorder="1"/>
    <xf numFmtId="0" fontId="0" fillId="4" borderId="3" xfId="0" applyFill="1" applyBorder="1"/>
    <xf numFmtId="14" fontId="2" fillId="4" borderId="1" xfId="0" applyNumberFormat="1" applyFont="1" applyFill="1" applyBorder="1" applyAlignment="1">
      <alignment horizontal="center" vertical="center"/>
    </xf>
    <xf numFmtId="167" fontId="3" fillId="0" borderId="3" xfId="0" applyNumberFormat="1" applyFont="1" applyBorder="1" applyAlignment="1">
      <alignment horizontal="center" wrapText="1"/>
    </xf>
    <xf numFmtId="0" fontId="0" fillId="0" borderId="1" xfId="0" applyBorder="1"/>
    <xf numFmtId="0" fontId="3" fillId="4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7" fontId="4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6" fillId="0" borderId="0" xfId="0" applyFont="1"/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164" fontId="0" fillId="0" borderId="0" xfId="1" applyFont="1"/>
    <xf numFmtId="43" fontId="0" fillId="0" borderId="0" xfId="0" applyNumberFormat="1"/>
    <xf numFmtId="164" fontId="0" fillId="0" borderId="2" xfId="1" applyFont="1" applyBorder="1"/>
    <xf numFmtId="164" fontId="0" fillId="0" borderId="0" xfId="0" applyNumberFormat="1"/>
    <xf numFmtId="0" fontId="0" fillId="4" borderId="0" xfId="0" applyFill="1"/>
    <xf numFmtId="0" fontId="2" fillId="4" borderId="1" xfId="0" applyFont="1" applyFill="1" applyBorder="1" applyAlignment="1">
      <alignment horizontal="center" vertical="center"/>
    </xf>
    <xf numFmtId="167" fontId="2" fillId="4" borderId="1" xfId="0" applyNumberFormat="1" applyFont="1" applyFill="1" applyBorder="1" applyAlignment="1">
      <alignment horizontal="left" wrapText="1"/>
    </xf>
    <xf numFmtId="0" fontId="2" fillId="4" borderId="1" xfId="0" applyFont="1" applyFill="1" applyBorder="1"/>
    <xf numFmtId="0" fontId="2" fillId="4" borderId="3" xfId="0" applyFont="1" applyFill="1" applyBorder="1"/>
    <xf numFmtId="0" fontId="2" fillId="0" borderId="11" xfId="0" applyFont="1" applyBorder="1"/>
    <xf numFmtId="167" fontId="3" fillId="0" borderId="1" xfId="0" applyNumberFormat="1" applyFont="1" applyBorder="1" applyAlignment="1">
      <alignment horizontal="center" wrapText="1"/>
    </xf>
    <xf numFmtId="0" fontId="14" fillId="0" borderId="0" xfId="0" applyFont="1"/>
    <xf numFmtId="0" fontId="14" fillId="0" borderId="0" xfId="0" applyFont="1" applyAlignment="1">
      <alignment horizontal="center"/>
    </xf>
    <xf numFmtId="164" fontId="14" fillId="0" borderId="0" xfId="1" applyFont="1"/>
    <xf numFmtId="0" fontId="16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 vertical="center" wrapText="1"/>
    </xf>
    <xf numFmtId="164" fontId="16" fillId="5" borderId="1" xfId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left" vertical="center" wrapText="1"/>
    </xf>
    <xf numFmtId="4" fontId="17" fillId="0" borderId="1" xfId="7" applyNumberFormat="1" applyFont="1" applyBorder="1" applyAlignment="1">
      <alignment horizontal="left" vertical="top" wrapText="1"/>
    </xf>
    <xf numFmtId="14" fontId="17" fillId="4" borderId="1" xfId="0" applyNumberFormat="1" applyFont="1" applyFill="1" applyBorder="1" applyAlignment="1">
      <alignment horizontal="center" vertical="center"/>
    </xf>
    <xf numFmtId="14" fontId="17" fillId="4" borderId="1" xfId="0" applyNumberFormat="1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wrapText="1"/>
    </xf>
    <xf numFmtId="4" fontId="17" fillId="0" borderId="1" xfId="7" applyNumberFormat="1" applyFont="1" applyBorder="1" applyAlignment="1">
      <alignment horizontal="left" wrapText="1"/>
    </xf>
    <xf numFmtId="14" fontId="17" fillId="0" borderId="1" xfId="0" applyNumberFormat="1" applyFont="1" applyBorder="1" applyAlignment="1">
      <alignment horizontal="center" vertical="center" wrapText="1"/>
    </xf>
    <xf numFmtId="164" fontId="17" fillId="4" borderId="1" xfId="1" applyFont="1" applyFill="1" applyBorder="1" applyAlignment="1">
      <alignment vertical="center" wrapText="1"/>
    </xf>
    <xf numFmtId="14" fontId="17" fillId="4" borderId="1" xfId="0" applyNumberFormat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vertical="center" wrapText="1"/>
    </xf>
    <xf numFmtId="14" fontId="18" fillId="4" borderId="1" xfId="0" applyNumberFormat="1" applyFont="1" applyFill="1" applyBorder="1" applyAlignment="1">
      <alignment horizontal="center" vertical="center" wrapText="1"/>
    </xf>
    <xf numFmtId="14" fontId="17" fillId="4" borderId="4" xfId="0" applyNumberFormat="1" applyFont="1" applyFill="1" applyBorder="1" applyAlignment="1">
      <alignment horizontal="left" vertical="center" wrapText="1"/>
    </xf>
    <xf numFmtId="14" fontId="17" fillId="3" borderId="1" xfId="0" applyNumberFormat="1" applyFont="1" applyFill="1" applyBorder="1" applyAlignment="1">
      <alignment horizontal="center" vertical="center" wrapText="1"/>
    </xf>
    <xf numFmtId="14" fontId="17" fillId="4" borderId="1" xfId="0" applyNumberFormat="1" applyFont="1" applyFill="1" applyBorder="1" applyAlignment="1">
      <alignment horizontal="left" vertical="center" wrapText="1"/>
    </xf>
    <xf numFmtId="0" fontId="17" fillId="4" borderId="4" xfId="0" applyFont="1" applyFill="1" applyBorder="1" applyAlignment="1">
      <alignment horizontal="left" vertical="top" wrapText="1"/>
    </xf>
    <xf numFmtId="0" fontId="17" fillId="4" borderId="1" xfId="0" applyFont="1" applyFill="1" applyBorder="1" applyAlignment="1">
      <alignment vertical="center" wrapText="1"/>
    </xf>
    <xf numFmtId="0" fontId="17" fillId="4" borderId="4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/>
    </xf>
    <xf numFmtId="164" fontId="15" fillId="0" borderId="1" xfId="1" applyFont="1" applyBorder="1"/>
    <xf numFmtId="0" fontId="15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4" fillId="0" borderId="1" xfId="0" applyFont="1" applyBorder="1"/>
    <xf numFmtId="0" fontId="16" fillId="5" borderId="10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 wrapText="1"/>
    </xf>
    <xf numFmtId="164" fontId="16" fillId="5" borderId="10" xfId="1" applyFont="1" applyFill="1" applyBorder="1" applyAlignment="1">
      <alignment horizontal="center" vertical="center" wrapText="1"/>
    </xf>
    <xf numFmtId="0" fontId="17" fillId="0" borderId="1" xfId="8" applyFont="1" applyBorder="1"/>
    <xf numFmtId="14" fontId="17" fillId="4" borderId="1" xfId="0" applyNumberFormat="1" applyFont="1" applyFill="1" applyBorder="1" applyAlignment="1">
      <alignment horizontal="center" vertical="top"/>
    </xf>
    <xf numFmtId="0" fontId="17" fillId="0" borderId="1" xfId="8" applyFont="1" applyBorder="1" applyAlignment="1">
      <alignment horizontal="left"/>
    </xf>
    <xf numFmtId="14" fontId="17" fillId="4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left"/>
    </xf>
    <xf numFmtId="0" fontId="17" fillId="0" borderId="0" xfId="8" applyFont="1"/>
    <xf numFmtId="14" fontId="17" fillId="4" borderId="1" xfId="0" applyNumberFormat="1" applyFont="1" applyFill="1" applyBorder="1" applyAlignment="1">
      <alignment horizontal="center" vertical="top" wrapText="1"/>
    </xf>
    <xf numFmtId="0" fontId="17" fillId="0" borderId="9" xfId="0" applyFont="1" applyBorder="1" applyAlignment="1">
      <alignment horizontal="left"/>
    </xf>
    <xf numFmtId="4" fontId="17" fillId="4" borderId="1" xfId="7" applyNumberFormat="1" applyFont="1" applyFill="1" applyBorder="1" applyAlignment="1">
      <alignment horizontal="center" vertical="top" wrapText="1"/>
    </xf>
    <xf numFmtId="4" fontId="17" fillId="4" borderId="1" xfId="7" applyNumberFormat="1" applyFont="1" applyFill="1" applyBorder="1" applyAlignment="1">
      <alignment horizontal="center" wrapText="1"/>
    </xf>
    <xf numFmtId="164" fontId="15" fillId="0" borderId="0" xfId="1" applyFont="1" applyBorder="1"/>
    <xf numFmtId="0" fontId="14" fillId="0" borderId="2" xfId="0" applyFont="1" applyBorder="1"/>
    <xf numFmtId="0" fontId="14" fillId="0" borderId="2" xfId="0" applyFont="1" applyBorder="1" applyAlignment="1">
      <alignment horizontal="center"/>
    </xf>
    <xf numFmtId="164" fontId="17" fillId="7" borderId="1" xfId="1" applyFont="1" applyFill="1" applyBorder="1" applyAlignment="1">
      <alignment horizontal="right"/>
    </xf>
    <xf numFmtId="164" fontId="17" fillId="7" borderId="1" xfId="1" applyFont="1" applyFill="1" applyBorder="1" applyAlignment="1"/>
    <xf numFmtId="0" fontId="14" fillId="0" borderId="9" xfId="0" applyFont="1" applyBorder="1"/>
    <xf numFmtId="0" fontId="9" fillId="4" borderId="2" xfId="0" applyFont="1" applyFill="1" applyBorder="1" applyAlignment="1">
      <alignment horizontal="left" vertic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8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1" xfId="0" applyFont="1" applyBorder="1" applyAlignment="1">
      <alignment horizontal="left"/>
    </xf>
    <xf numFmtId="0" fontId="14" fillId="0" borderId="0" xfId="0" applyFont="1" applyBorder="1" applyAlignment="1">
      <alignment horizontal="center" vertical="center"/>
    </xf>
  </cellXfs>
  <cellStyles count="11">
    <cellStyle name="Euro" xfId="2" xr:uid="{00000000-0005-0000-0000-000000000000}"/>
    <cellStyle name="Millares" xfId="1" builtinId="3"/>
    <cellStyle name="Millares 2" xfId="3" xr:uid="{00000000-0005-0000-0000-000002000000}"/>
    <cellStyle name="Millares 2 2" xfId="4" xr:uid="{00000000-0005-0000-0000-000003000000}"/>
    <cellStyle name="Millares 2 2 2" xfId="5" xr:uid="{00000000-0005-0000-0000-000004000000}"/>
    <cellStyle name="Millares 2 3" xfId="6" xr:uid="{00000000-0005-0000-0000-000005000000}"/>
    <cellStyle name="Millares_29 feb DESEMBOLSO2004 2 2" xfId="7" xr:uid="{00000000-0005-0000-0000-000006000000}"/>
    <cellStyle name="Normal" xfId="0" builtinId="0"/>
    <cellStyle name="Normal 2" xfId="8" xr:uid="{00000000-0005-0000-0000-000008000000}"/>
    <cellStyle name="Normal 3" xfId="9" xr:uid="{00000000-0005-0000-0000-000009000000}"/>
    <cellStyle name="Porcentaje 2" xfId="10" xr:uid="{00000000-0005-0000-0000-00000A000000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29170" y="0"/>
          <a:ext cx="2716530" cy="584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119063</xdr:colOff>
      <xdr:row>60</xdr:row>
      <xdr:rowOff>132291</xdr:rowOff>
    </xdr:from>
    <xdr:to>
      <xdr:col>3</xdr:col>
      <xdr:colOff>516814</xdr:colOff>
      <xdr:row>62</xdr:row>
      <xdr:rowOff>568854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2084" y="648229"/>
          <a:ext cx="5954001" cy="1931458"/>
        </a:xfrm>
        <a:prstGeom prst="rect">
          <a:avLst/>
        </a:prstGeom>
      </xdr:spPr>
    </xdr:pic>
    <xdr:clientData/>
  </xdr:twoCellAnchor>
  <xdr:twoCellAnchor editAs="oneCell">
    <xdr:from>
      <xdr:col>4</xdr:col>
      <xdr:colOff>1680103</xdr:colOff>
      <xdr:row>60</xdr:row>
      <xdr:rowOff>90027</xdr:rowOff>
    </xdr:from>
    <xdr:to>
      <xdr:col>6</xdr:col>
      <xdr:colOff>66145</xdr:colOff>
      <xdr:row>61</xdr:row>
      <xdr:rowOff>585340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79686" y="605965"/>
          <a:ext cx="3320522" cy="1328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190" y="108585"/>
          <a:ext cx="2717800" cy="764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70"/>
  <sheetViews>
    <sheetView view="pageBreakPreview" zoomScale="60" zoomScaleNormal="70" workbookViewId="0">
      <selection activeCell="C676" sqref="C676"/>
    </sheetView>
  </sheetViews>
  <sheetFormatPr baseColWidth="10" defaultColWidth="11" defaultRowHeight="15"/>
  <cols>
    <col min="1" max="1" width="26" customWidth="1"/>
    <col min="2" max="2" width="22.28515625" customWidth="1"/>
    <col min="3" max="3" width="63" customWidth="1"/>
    <col min="4" max="4" width="113.28515625" customWidth="1"/>
    <col min="5" max="5" width="33" style="16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7"/>
      <c r="B1" s="17"/>
      <c r="C1" s="17"/>
      <c r="D1" s="17"/>
      <c r="E1" s="17"/>
    </row>
    <row r="2" spans="1:8" ht="15" customHeight="1">
      <c r="A2" s="108" t="s">
        <v>0</v>
      </c>
      <c r="B2" s="108"/>
      <c r="C2" s="108"/>
      <c r="D2" s="108"/>
      <c r="E2" s="108"/>
    </row>
    <row r="3" spans="1:8" ht="15" customHeight="1">
      <c r="A3" s="108"/>
      <c r="B3" s="108"/>
      <c r="C3" s="108"/>
      <c r="D3" s="108"/>
      <c r="E3" s="108"/>
    </row>
    <row r="4" spans="1:8" ht="15" customHeight="1">
      <c r="A4" s="108"/>
      <c r="B4" s="108"/>
      <c r="C4" s="108"/>
      <c r="D4" s="108"/>
      <c r="E4" s="108"/>
    </row>
    <row r="5" spans="1:8" ht="6" customHeight="1">
      <c r="A5" s="108"/>
      <c r="B5" s="108"/>
      <c r="C5" s="108"/>
      <c r="D5" s="108"/>
      <c r="E5" s="108"/>
      <c r="F5" s="18"/>
    </row>
    <row r="6" spans="1:8" ht="41.25" customHeight="1">
      <c r="A6" s="107" t="s">
        <v>1</v>
      </c>
      <c r="B6" s="107"/>
      <c r="C6" s="107"/>
      <c r="D6" s="107"/>
      <c r="E6" s="107"/>
      <c r="F6" s="19"/>
    </row>
    <row r="7" spans="1:8" s="14" customFormat="1" ht="47.25" customHeight="1">
      <c r="A7" s="1" t="s">
        <v>2</v>
      </c>
      <c r="B7" s="1" t="s">
        <v>3</v>
      </c>
      <c r="C7" s="1" t="s">
        <v>4</v>
      </c>
      <c r="D7" s="1" t="s">
        <v>5</v>
      </c>
      <c r="E7" s="2" t="s">
        <v>6</v>
      </c>
      <c r="F7" s="20" t="s">
        <v>7</v>
      </c>
      <c r="G7" s="20" t="s">
        <v>8</v>
      </c>
      <c r="H7" s="20" t="s">
        <v>9</v>
      </c>
    </row>
    <row r="8" spans="1:8" s="49" customFormat="1" ht="19.5" customHeight="1">
      <c r="A8" s="10" t="s">
        <v>10</v>
      </c>
      <c r="B8" s="27">
        <v>44135</v>
      </c>
      <c r="C8" s="10" t="s">
        <v>11</v>
      </c>
      <c r="D8" s="50" t="s">
        <v>12</v>
      </c>
      <c r="E8" s="51">
        <v>101987.05</v>
      </c>
      <c r="F8" s="52"/>
      <c r="G8" s="22"/>
      <c r="H8" s="22"/>
    </row>
    <row r="9" spans="1:8" s="49" customFormat="1" ht="19.5" customHeight="1">
      <c r="A9" s="10" t="s">
        <v>13</v>
      </c>
      <c r="B9" s="27">
        <v>44109</v>
      </c>
      <c r="C9" s="10" t="s">
        <v>14</v>
      </c>
      <c r="D9" s="50" t="s">
        <v>15</v>
      </c>
      <c r="E9" s="51">
        <v>400000</v>
      </c>
      <c r="F9" s="52"/>
      <c r="G9" s="22"/>
      <c r="H9" s="22"/>
    </row>
    <row r="10" spans="1:8" s="49" customFormat="1" ht="19.5" customHeight="1">
      <c r="A10" s="10" t="s">
        <v>16</v>
      </c>
      <c r="B10" s="27">
        <v>44130</v>
      </c>
      <c r="C10" s="10" t="s">
        <v>17</v>
      </c>
      <c r="D10" s="50" t="s">
        <v>18</v>
      </c>
      <c r="E10" s="51">
        <v>4291859.71</v>
      </c>
      <c r="F10" s="52"/>
      <c r="G10" s="22"/>
      <c r="H10" s="22"/>
    </row>
    <row r="11" spans="1:8" s="49" customFormat="1" ht="19.5" customHeight="1">
      <c r="A11" s="10" t="s">
        <v>19</v>
      </c>
      <c r="B11" s="27">
        <v>44050</v>
      </c>
      <c r="C11" s="10" t="s">
        <v>20</v>
      </c>
      <c r="D11" s="50" t="s">
        <v>21</v>
      </c>
      <c r="E11" s="51">
        <v>27287154.02</v>
      </c>
      <c r="F11" s="52"/>
      <c r="G11" s="22"/>
      <c r="H11" s="22"/>
    </row>
    <row r="12" spans="1:8" s="49" customFormat="1" ht="19.5" customHeight="1">
      <c r="A12" s="10" t="s">
        <v>22</v>
      </c>
      <c r="B12" s="27">
        <v>44083</v>
      </c>
      <c r="C12" s="10" t="s">
        <v>23</v>
      </c>
      <c r="D12" s="50" t="s">
        <v>24</v>
      </c>
      <c r="E12" s="51">
        <v>118995.4</v>
      </c>
      <c r="F12" s="52"/>
      <c r="G12" s="22"/>
      <c r="H12" s="22"/>
    </row>
    <row r="13" spans="1:8" s="49" customFormat="1" ht="19.5" customHeight="1">
      <c r="A13" s="10" t="s">
        <v>25</v>
      </c>
      <c r="B13" s="27">
        <v>43713</v>
      </c>
      <c r="C13" s="10" t="s">
        <v>26</v>
      </c>
      <c r="D13" s="50" t="s">
        <v>27</v>
      </c>
      <c r="E13" s="51">
        <v>1107788.1399999999</v>
      </c>
      <c r="F13" s="52"/>
      <c r="G13" s="22"/>
      <c r="H13" s="22"/>
    </row>
    <row r="14" spans="1:8" s="49" customFormat="1" ht="19.5" customHeight="1">
      <c r="A14" s="10" t="s">
        <v>28</v>
      </c>
      <c r="B14" s="27">
        <v>44028</v>
      </c>
      <c r="C14" s="10" t="s">
        <v>29</v>
      </c>
      <c r="D14" s="50" t="s">
        <v>30</v>
      </c>
      <c r="E14" s="51">
        <v>136468</v>
      </c>
      <c r="F14" s="52"/>
      <c r="G14" s="22"/>
      <c r="H14" s="22"/>
    </row>
    <row r="15" spans="1:8" s="49" customFormat="1" ht="19.5" customHeight="1">
      <c r="A15" s="10" t="s">
        <v>31</v>
      </c>
      <c r="B15" s="27">
        <v>44028</v>
      </c>
      <c r="C15" s="10" t="s">
        <v>29</v>
      </c>
      <c r="D15" s="50" t="s">
        <v>30</v>
      </c>
      <c r="E15" s="51">
        <v>142610</v>
      </c>
      <c r="F15" s="52"/>
      <c r="G15" s="22"/>
      <c r="H15" s="22"/>
    </row>
    <row r="16" spans="1:8" s="49" customFormat="1" ht="19.5" customHeight="1">
      <c r="A16" s="10" t="s">
        <v>32</v>
      </c>
      <c r="B16" s="27">
        <v>43634</v>
      </c>
      <c r="C16" s="10" t="s">
        <v>33</v>
      </c>
      <c r="D16" s="50" t="s">
        <v>34</v>
      </c>
      <c r="E16" s="51">
        <v>98105.29</v>
      </c>
      <c r="F16" s="53"/>
      <c r="G16" s="22"/>
      <c r="H16" s="22"/>
    </row>
    <row r="17" spans="1:8" s="49" customFormat="1" ht="19.5" customHeight="1">
      <c r="A17" s="10" t="s">
        <v>35</v>
      </c>
      <c r="B17" s="27">
        <v>43753</v>
      </c>
      <c r="C17" s="10" t="s">
        <v>36</v>
      </c>
      <c r="D17" s="50" t="s">
        <v>37</v>
      </c>
      <c r="E17" s="51">
        <v>32427.7</v>
      </c>
      <c r="F17" s="52"/>
      <c r="G17" s="22"/>
      <c r="H17" s="22"/>
    </row>
    <row r="18" spans="1:8" s="49" customFormat="1" ht="19.5" customHeight="1">
      <c r="A18" s="10" t="s">
        <v>38</v>
      </c>
      <c r="B18" s="27">
        <v>43753</v>
      </c>
      <c r="C18" s="10" t="s">
        <v>36</v>
      </c>
      <c r="D18" s="50" t="s">
        <v>39</v>
      </c>
      <c r="E18" s="51">
        <v>4261.8999999999996</v>
      </c>
      <c r="F18" s="52"/>
      <c r="G18" s="22"/>
      <c r="H18" s="22"/>
    </row>
    <row r="19" spans="1:8" s="49" customFormat="1" ht="19.5" customHeight="1">
      <c r="A19" s="10" t="s">
        <v>38</v>
      </c>
      <c r="B19" s="27">
        <v>43753</v>
      </c>
      <c r="C19" s="10" t="s">
        <v>36</v>
      </c>
      <c r="D19" s="50" t="s">
        <v>40</v>
      </c>
      <c r="E19" s="51">
        <v>200471.94</v>
      </c>
      <c r="F19" s="52"/>
      <c r="G19" s="22"/>
      <c r="H19" s="22"/>
    </row>
    <row r="20" spans="1:8" s="49" customFormat="1" ht="19.5" customHeight="1">
      <c r="A20" s="10" t="s">
        <v>41</v>
      </c>
      <c r="B20" s="27">
        <v>43784</v>
      </c>
      <c r="C20" s="10" t="s">
        <v>36</v>
      </c>
      <c r="D20" s="50" t="s">
        <v>42</v>
      </c>
      <c r="E20" s="51">
        <v>225.4</v>
      </c>
      <c r="F20" s="52"/>
      <c r="G20" s="22"/>
      <c r="H20" s="22"/>
    </row>
    <row r="21" spans="1:8" s="49" customFormat="1" ht="19.5" customHeight="1">
      <c r="A21" s="10" t="s">
        <v>43</v>
      </c>
      <c r="B21" s="27">
        <v>43784</v>
      </c>
      <c r="C21" s="10" t="s">
        <v>36</v>
      </c>
      <c r="D21" s="50" t="s">
        <v>40</v>
      </c>
      <c r="E21" s="51">
        <v>56789.71</v>
      </c>
      <c r="F21" s="52"/>
      <c r="G21" s="22"/>
      <c r="H21" s="22"/>
    </row>
    <row r="22" spans="1:8" s="49" customFormat="1" ht="19.5" customHeight="1">
      <c r="A22" s="10" t="s">
        <v>44</v>
      </c>
      <c r="B22" s="27">
        <v>43784</v>
      </c>
      <c r="C22" s="10" t="s">
        <v>36</v>
      </c>
      <c r="D22" s="50" t="s">
        <v>39</v>
      </c>
      <c r="E22" s="51">
        <v>3349.95</v>
      </c>
      <c r="F22" s="52"/>
      <c r="G22" s="22"/>
      <c r="H22" s="22"/>
    </row>
    <row r="23" spans="1:8" s="49" customFormat="1" ht="19.5" customHeight="1">
      <c r="A23" s="10" t="s">
        <v>45</v>
      </c>
      <c r="B23" s="27">
        <v>43784</v>
      </c>
      <c r="C23" s="10" t="s">
        <v>36</v>
      </c>
      <c r="D23" s="50" t="s">
        <v>37</v>
      </c>
      <c r="E23" s="51">
        <v>4934.6499999999996</v>
      </c>
      <c r="F23" s="52"/>
      <c r="G23" s="22"/>
      <c r="H23" s="23"/>
    </row>
    <row r="24" spans="1:8" s="49" customFormat="1" ht="19.5" customHeight="1">
      <c r="A24" s="10" t="s">
        <v>46</v>
      </c>
      <c r="B24" s="27">
        <v>43815</v>
      </c>
      <c r="C24" s="10" t="s">
        <v>36</v>
      </c>
      <c r="D24" s="50" t="s">
        <v>47</v>
      </c>
      <c r="E24" s="51">
        <v>50316.66</v>
      </c>
      <c r="F24" s="52"/>
      <c r="G24" s="22"/>
      <c r="H24" s="23"/>
    </row>
    <row r="25" spans="1:8" s="49" customFormat="1" ht="19.5" customHeight="1">
      <c r="A25" s="10" t="s">
        <v>48</v>
      </c>
      <c r="B25" s="27">
        <v>43815</v>
      </c>
      <c r="C25" s="10" t="s">
        <v>36</v>
      </c>
      <c r="D25" s="50" t="s">
        <v>37</v>
      </c>
      <c r="E25" s="51">
        <v>4919.7</v>
      </c>
      <c r="F25" s="52"/>
      <c r="G25" s="22"/>
      <c r="H25" s="23"/>
    </row>
    <row r="26" spans="1:8" s="49" customFormat="1" ht="19.5" customHeight="1">
      <c r="A26" s="10" t="s">
        <v>49</v>
      </c>
      <c r="B26" s="27">
        <v>43815</v>
      </c>
      <c r="C26" s="10" t="s">
        <v>36</v>
      </c>
      <c r="D26" s="50" t="s">
        <v>42</v>
      </c>
      <c r="E26" s="51">
        <v>225.4</v>
      </c>
      <c r="F26" s="52"/>
      <c r="G26" s="22"/>
      <c r="H26" s="23"/>
    </row>
    <row r="27" spans="1:8" s="49" customFormat="1" ht="19.5" customHeight="1">
      <c r="A27" s="10" t="s">
        <v>49</v>
      </c>
      <c r="B27" s="27">
        <v>43815</v>
      </c>
      <c r="C27" s="10" t="s">
        <v>36</v>
      </c>
      <c r="D27" s="50" t="s">
        <v>39</v>
      </c>
      <c r="E27" s="51">
        <v>3469.55</v>
      </c>
      <c r="F27" s="52"/>
      <c r="G27" s="22"/>
      <c r="H27" s="23"/>
    </row>
    <row r="28" spans="1:8" s="49" customFormat="1" ht="19.5" customHeight="1">
      <c r="A28" s="10" t="s">
        <v>50</v>
      </c>
      <c r="B28" s="27">
        <v>44057</v>
      </c>
      <c r="C28" s="10" t="s">
        <v>51</v>
      </c>
      <c r="D28" s="50" t="s">
        <v>52</v>
      </c>
      <c r="E28" s="51">
        <v>5500</v>
      </c>
      <c r="F28" s="52"/>
      <c r="G28" s="22"/>
      <c r="H28" s="22"/>
    </row>
    <row r="29" spans="1:8" s="49" customFormat="1" ht="19.5" customHeight="1">
      <c r="A29" s="10" t="s">
        <v>53</v>
      </c>
      <c r="B29" s="27">
        <v>43594</v>
      </c>
      <c r="C29" s="10" t="s">
        <v>54</v>
      </c>
      <c r="D29" s="50" t="s">
        <v>55</v>
      </c>
      <c r="E29" s="51">
        <v>349755.23</v>
      </c>
      <c r="F29" s="52"/>
      <c r="G29" s="22"/>
      <c r="H29" s="22"/>
    </row>
    <row r="30" spans="1:8" s="49" customFormat="1" ht="19.5" customHeight="1">
      <c r="A30" s="10" t="s">
        <v>56</v>
      </c>
      <c r="B30" s="27">
        <v>44013</v>
      </c>
      <c r="C30" s="10" t="s">
        <v>57</v>
      </c>
      <c r="D30" s="50" t="s">
        <v>58</v>
      </c>
      <c r="E30" s="51">
        <v>600109</v>
      </c>
      <c r="F30" s="52"/>
      <c r="G30" s="22"/>
      <c r="H30" s="22"/>
    </row>
    <row r="31" spans="1:8" s="49" customFormat="1" ht="19.5" customHeight="1">
      <c r="A31" s="10" t="s">
        <v>59</v>
      </c>
      <c r="B31" s="27">
        <v>43983</v>
      </c>
      <c r="C31" s="10" t="s">
        <v>60</v>
      </c>
      <c r="D31" s="50" t="s">
        <v>61</v>
      </c>
      <c r="E31" s="51">
        <v>1564000.04</v>
      </c>
      <c r="F31" s="52"/>
      <c r="G31" s="22"/>
      <c r="H31" s="22"/>
    </row>
    <row r="32" spans="1:8" s="49" customFormat="1" ht="19.5" customHeight="1">
      <c r="A32" s="10" t="s">
        <v>62</v>
      </c>
      <c r="B32" s="27">
        <v>44002</v>
      </c>
      <c r="C32" s="10" t="s">
        <v>63</v>
      </c>
      <c r="D32" s="50" t="s">
        <v>64</v>
      </c>
      <c r="E32" s="51">
        <v>9748580.8800000008</v>
      </c>
      <c r="F32" s="52"/>
      <c r="G32" s="22"/>
      <c r="H32" s="23"/>
    </row>
    <row r="33" spans="1:8" s="49" customFormat="1" ht="19.5" customHeight="1">
      <c r="A33" s="10" t="s">
        <v>65</v>
      </c>
      <c r="B33" s="27">
        <v>44050</v>
      </c>
      <c r="C33" s="10" t="s">
        <v>66</v>
      </c>
      <c r="D33" s="50" t="s">
        <v>67</v>
      </c>
      <c r="E33" s="51">
        <v>2345599.9900000002</v>
      </c>
      <c r="F33" s="52"/>
      <c r="G33" s="22"/>
      <c r="H33" s="23"/>
    </row>
    <row r="34" spans="1:8" s="49" customFormat="1" ht="19.5" customHeight="1">
      <c r="A34" s="10" t="s">
        <v>68</v>
      </c>
      <c r="B34" s="27">
        <v>44043</v>
      </c>
      <c r="C34" s="10" t="s">
        <v>69</v>
      </c>
      <c r="D34" s="50" t="s">
        <v>70</v>
      </c>
      <c r="E34" s="51">
        <v>1080000</v>
      </c>
      <c r="F34" s="52"/>
      <c r="G34" s="22"/>
      <c r="H34" s="23"/>
    </row>
    <row r="35" spans="1:8" s="49" customFormat="1" ht="19.5" customHeight="1">
      <c r="A35" s="10" t="s">
        <v>71</v>
      </c>
      <c r="B35" s="27">
        <v>43630</v>
      </c>
      <c r="C35" s="10" t="s">
        <v>72</v>
      </c>
      <c r="D35" s="50" t="s">
        <v>73</v>
      </c>
      <c r="E35" s="51">
        <v>457527.8</v>
      </c>
      <c r="F35" s="52"/>
      <c r="G35" s="22"/>
      <c r="H35" s="22"/>
    </row>
    <row r="36" spans="1:8" s="49" customFormat="1" ht="19.5" customHeight="1">
      <c r="A36" s="10" t="s">
        <v>74</v>
      </c>
      <c r="B36" s="27">
        <v>44047</v>
      </c>
      <c r="C36" s="10" t="s">
        <v>17</v>
      </c>
      <c r="D36" s="50" t="s">
        <v>75</v>
      </c>
      <c r="E36" s="51">
        <v>4291859.71</v>
      </c>
      <c r="F36" s="52"/>
      <c r="G36" s="22"/>
      <c r="H36" s="22"/>
    </row>
    <row r="37" spans="1:8" s="49" customFormat="1" ht="19.5" customHeight="1">
      <c r="A37" s="10" t="s">
        <v>76</v>
      </c>
      <c r="B37" s="27">
        <v>44084</v>
      </c>
      <c r="C37" s="10" t="s">
        <v>17</v>
      </c>
      <c r="D37" s="50" t="s">
        <v>75</v>
      </c>
      <c r="E37" s="51">
        <v>4291859.71</v>
      </c>
      <c r="F37" s="52"/>
      <c r="G37" s="22"/>
      <c r="H37" s="23"/>
    </row>
    <row r="38" spans="1:8" s="49" customFormat="1" ht="15.75" customHeight="1">
      <c r="A38" s="10" t="s">
        <v>77</v>
      </c>
      <c r="B38" s="27">
        <v>44167</v>
      </c>
      <c r="C38" s="10" t="s">
        <v>78</v>
      </c>
      <c r="D38" s="10" t="s">
        <v>79</v>
      </c>
      <c r="E38" s="51">
        <v>1731182.99</v>
      </c>
      <c r="F38" s="53"/>
      <c r="G38" s="22"/>
      <c r="H38" s="22"/>
    </row>
    <row r="39" spans="1:8" s="49" customFormat="1" ht="15.75" customHeight="1">
      <c r="A39" s="10" t="s">
        <v>80</v>
      </c>
      <c r="B39" s="27">
        <v>44151</v>
      </c>
      <c r="C39" s="10" t="s">
        <v>29</v>
      </c>
      <c r="D39" s="10" t="s">
        <v>81</v>
      </c>
      <c r="E39" s="51">
        <v>19112719.109999999</v>
      </c>
      <c r="F39" s="53"/>
      <c r="G39" s="22"/>
      <c r="H39" s="22"/>
    </row>
    <row r="40" spans="1:8" s="49" customFormat="1" ht="15.75" customHeight="1">
      <c r="A40" s="10" t="s">
        <v>82</v>
      </c>
      <c r="B40" s="27">
        <v>44183</v>
      </c>
      <c r="C40" s="10" t="s">
        <v>83</v>
      </c>
      <c r="D40" s="10" t="s">
        <v>84</v>
      </c>
      <c r="E40" s="51">
        <v>26163.02</v>
      </c>
      <c r="F40" s="53"/>
      <c r="G40" s="22"/>
      <c r="H40" s="22"/>
    </row>
    <row r="41" spans="1:8" ht="15.75" customHeight="1">
      <c r="A41" s="7" t="s">
        <v>85</v>
      </c>
      <c r="B41" s="8">
        <v>44186</v>
      </c>
      <c r="C41" s="7" t="s">
        <v>86</v>
      </c>
      <c r="D41" s="7" t="s">
        <v>87</v>
      </c>
      <c r="E41" s="9">
        <v>863833.66</v>
      </c>
      <c r="F41" s="21"/>
      <c r="G41" s="22"/>
      <c r="H41" s="23"/>
    </row>
    <row r="42" spans="1:8" ht="15.75" customHeight="1">
      <c r="A42" s="7" t="s">
        <v>88</v>
      </c>
      <c r="B42" s="8">
        <v>44176</v>
      </c>
      <c r="C42" s="7" t="s">
        <v>29</v>
      </c>
      <c r="D42" s="7" t="s">
        <v>89</v>
      </c>
      <c r="E42" s="9">
        <v>98070</v>
      </c>
      <c r="F42" s="21"/>
      <c r="G42" s="22"/>
      <c r="H42" s="23"/>
    </row>
    <row r="43" spans="1:8" ht="15.75" customHeight="1">
      <c r="A43" s="7" t="s">
        <v>90</v>
      </c>
      <c r="B43" s="8">
        <v>44189</v>
      </c>
      <c r="C43" s="7" t="s">
        <v>91</v>
      </c>
      <c r="D43" s="7" t="s">
        <v>92</v>
      </c>
      <c r="E43" s="9">
        <v>100757.25</v>
      </c>
      <c r="F43" s="21"/>
      <c r="G43" s="22"/>
      <c r="H43" s="23"/>
    </row>
    <row r="44" spans="1:8" ht="15.75" customHeight="1">
      <c r="A44" s="7" t="s">
        <v>93</v>
      </c>
      <c r="B44" s="8">
        <v>44189</v>
      </c>
      <c r="C44" s="7" t="s">
        <v>91</v>
      </c>
      <c r="D44" s="7" t="s">
        <v>94</v>
      </c>
      <c r="E44" s="9">
        <v>100757.25</v>
      </c>
      <c r="F44" s="21"/>
      <c r="G44" s="22"/>
      <c r="H44" s="23"/>
    </row>
    <row r="45" spans="1:8" ht="15.75">
      <c r="A45" s="10" t="s">
        <v>95</v>
      </c>
      <c r="B45" s="8">
        <v>44075</v>
      </c>
      <c r="C45" s="7" t="s">
        <v>14</v>
      </c>
      <c r="D45" s="11" t="s">
        <v>96</v>
      </c>
      <c r="E45" s="9">
        <v>400000</v>
      </c>
      <c r="F45" s="21"/>
      <c r="G45" s="22"/>
      <c r="H45" s="23"/>
    </row>
    <row r="46" spans="1:8" ht="15.75">
      <c r="A46" s="10" t="s">
        <v>97</v>
      </c>
      <c r="B46" s="8">
        <v>44075</v>
      </c>
      <c r="C46" s="7" t="s">
        <v>14</v>
      </c>
      <c r="D46" s="11" t="s">
        <v>98</v>
      </c>
      <c r="E46" s="9">
        <v>400000</v>
      </c>
      <c r="F46" s="21"/>
      <c r="G46" s="22"/>
      <c r="H46" s="23"/>
    </row>
    <row r="47" spans="1:8" ht="15.75">
      <c r="A47" s="10" t="s">
        <v>99</v>
      </c>
      <c r="B47" s="8">
        <v>44075</v>
      </c>
      <c r="C47" s="7" t="s">
        <v>14</v>
      </c>
      <c r="D47" s="11" t="s">
        <v>100</v>
      </c>
      <c r="E47" s="9">
        <v>400000</v>
      </c>
      <c r="F47" s="21"/>
      <c r="G47" s="22"/>
      <c r="H47" s="23"/>
    </row>
    <row r="48" spans="1:8" ht="15.75">
      <c r="A48" s="10" t="s">
        <v>101</v>
      </c>
      <c r="B48" s="8">
        <v>44075</v>
      </c>
      <c r="C48" s="7" t="s">
        <v>14</v>
      </c>
      <c r="D48" s="11" t="s">
        <v>102</v>
      </c>
      <c r="E48" s="9">
        <v>400000</v>
      </c>
      <c r="F48" s="21"/>
      <c r="G48" s="22"/>
      <c r="H48" s="23"/>
    </row>
    <row r="49" spans="1:8" ht="15.75">
      <c r="A49" s="10" t="s">
        <v>103</v>
      </c>
      <c r="B49" s="8">
        <v>44075</v>
      </c>
      <c r="C49" s="7" t="s">
        <v>14</v>
      </c>
      <c r="D49" s="11" t="s">
        <v>104</v>
      </c>
      <c r="E49" s="9">
        <v>400000</v>
      </c>
      <c r="F49" s="21"/>
      <c r="G49" s="22"/>
      <c r="H49" s="23"/>
    </row>
    <row r="50" spans="1:8" ht="15.75">
      <c r="A50" s="10" t="s">
        <v>105</v>
      </c>
      <c r="B50" s="8">
        <v>44075</v>
      </c>
      <c r="C50" s="7" t="s">
        <v>14</v>
      </c>
      <c r="D50" s="11" t="s">
        <v>106</v>
      </c>
      <c r="E50" s="9">
        <v>400000</v>
      </c>
      <c r="F50" s="21"/>
      <c r="G50" s="22"/>
      <c r="H50" s="23"/>
    </row>
    <row r="51" spans="1:8" ht="15.75">
      <c r="A51" s="10" t="s">
        <v>107</v>
      </c>
      <c r="B51" s="8">
        <v>44056</v>
      </c>
      <c r="C51" s="7" t="s">
        <v>91</v>
      </c>
      <c r="D51" s="11" t="s">
        <v>108</v>
      </c>
      <c r="E51" s="9">
        <v>100757.25</v>
      </c>
      <c r="F51" s="21"/>
      <c r="G51" s="22"/>
      <c r="H51" s="23"/>
    </row>
    <row r="52" spans="1:8" ht="15.75">
      <c r="A52" s="10" t="s">
        <v>109</v>
      </c>
      <c r="B52" s="8">
        <v>44056</v>
      </c>
      <c r="C52" s="7" t="s">
        <v>91</v>
      </c>
      <c r="D52" s="11" t="s">
        <v>110</v>
      </c>
      <c r="E52" s="9">
        <v>191455</v>
      </c>
      <c r="F52" s="21"/>
      <c r="G52" s="22"/>
      <c r="H52" s="23"/>
    </row>
    <row r="53" spans="1:8" ht="15.75">
      <c r="A53" s="10" t="s">
        <v>111</v>
      </c>
      <c r="B53" s="8">
        <v>44056</v>
      </c>
      <c r="C53" s="7" t="s">
        <v>91</v>
      </c>
      <c r="D53" s="11" t="s">
        <v>112</v>
      </c>
      <c r="E53" s="9">
        <v>407247.5</v>
      </c>
      <c r="F53" s="21"/>
      <c r="G53" s="22"/>
      <c r="H53" s="23"/>
    </row>
    <row r="54" spans="1:8" ht="15.75">
      <c r="A54" s="10" t="s">
        <v>113</v>
      </c>
      <c r="B54" s="8">
        <v>44061</v>
      </c>
      <c r="C54" s="7" t="s">
        <v>91</v>
      </c>
      <c r="D54" s="11" t="s">
        <v>114</v>
      </c>
      <c r="E54" s="9">
        <v>100757.25</v>
      </c>
      <c r="F54" s="21"/>
      <c r="G54" s="22"/>
      <c r="H54" s="23"/>
    </row>
    <row r="55" spans="1:8" ht="15.75">
      <c r="A55" s="10" t="s">
        <v>115</v>
      </c>
      <c r="B55" s="8">
        <v>44092</v>
      </c>
      <c r="C55" s="7" t="s">
        <v>91</v>
      </c>
      <c r="D55" s="11" t="s">
        <v>116</v>
      </c>
      <c r="E55" s="9">
        <v>146782.17000000001</v>
      </c>
      <c r="F55" s="21"/>
      <c r="G55" s="22"/>
      <c r="H55" s="23"/>
    </row>
    <row r="56" spans="1:8" ht="15.75">
      <c r="A56" s="10" t="s">
        <v>117</v>
      </c>
      <c r="B56" s="8">
        <v>44099</v>
      </c>
      <c r="C56" s="7" t="s">
        <v>91</v>
      </c>
      <c r="D56" s="11" t="s">
        <v>114</v>
      </c>
      <c r="E56" s="9">
        <v>100757.25</v>
      </c>
      <c r="F56" s="21"/>
      <c r="G56" s="22"/>
      <c r="H56" s="22"/>
    </row>
    <row r="57" spans="1:8" ht="15.75">
      <c r="A57" s="10" t="s">
        <v>118</v>
      </c>
      <c r="B57" s="8">
        <v>44099</v>
      </c>
      <c r="C57" s="7" t="s">
        <v>91</v>
      </c>
      <c r="D57" s="11" t="s">
        <v>110</v>
      </c>
      <c r="E57" s="9">
        <v>191455</v>
      </c>
      <c r="F57" s="21"/>
      <c r="G57" s="22"/>
      <c r="H57" s="23"/>
    </row>
    <row r="58" spans="1:8" ht="15.75">
      <c r="A58" s="10" t="s">
        <v>119</v>
      </c>
      <c r="B58" s="8">
        <v>44099</v>
      </c>
      <c r="C58" s="7" t="s">
        <v>91</v>
      </c>
      <c r="D58" s="11" t="s">
        <v>108</v>
      </c>
      <c r="E58" s="9">
        <v>100757.25</v>
      </c>
      <c r="F58" s="21"/>
      <c r="G58" s="22"/>
      <c r="H58" s="23"/>
    </row>
    <row r="59" spans="1:8" ht="15.75">
      <c r="A59" s="10" t="s">
        <v>120</v>
      </c>
      <c r="B59" s="8">
        <v>44099</v>
      </c>
      <c r="C59" s="7" t="s">
        <v>91</v>
      </c>
      <c r="D59" s="11" t="s">
        <v>112</v>
      </c>
      <c r="E59" s="9">
        <v>407247.5</v>
      </c>
      <c r="F59" s="21"/>
      <c r="G59" s="22"/>
      <c r="H59" s="22"/>
    </row>
    <row r="60" spans="1:8" ht="15.75">
      <c r="A60" s="10" t="s">
        <v>121</v>
      </c>
      <c r="B60" s="8">
        <v>44048</v>
      </c>
      <c r="C60" s="7" t="s">
        <v>17</v>
      </c>
      <c r="D60" s="11" t="s">
        <v>75</v>
      </c>
      <c r="E60" s="9">
        <v>4291859.71</v>
      </c>
      <c r="F60" s="21"/>
      <c r="G60" s="22"/>
      <c r="H60" s="22"/>
    </row>
    <row r="61" spans="1:8" ht="15.75">
      <c r="A61" s="10" t="s">
        <v>122</v>
      </c>
      <c r="B61" s="8">
        <v>44057</v>
      </c>
      <c r="C61" s="7" t="s">
        <v>17</v>
      </c>
      <c r="D61" s="11" t="s">
        <v>123</v>
      </c>
      <c r="E61" s="9">
        <v>4291859.71</v>
      </c>
      <c r="F61" s="21"/>
      <c r="G61" s="22"/>
      <c r="H61" s="22"/>
    </row>
    <row r="62" spans="1:8" ht="15.75">
      <c r="A62" s="10" t="s">
        <v>124</v>
      </c>
      <c r="B62" s="8">
        <v>44082</v>
      </c>
      <c r="C62" s="7" t="s">
        <v>17</v>
      </c>
      <c r="D62" s="11" t="s">
        <v>125</v>
      </c>
      <c r="E62" s="9">
        <v>4291859.71</v>
      </c>
      <c r="F62" s="21"/>
      <c r="G62" s="22"/>
      <c r="H62" s="22"/>
    </row>
    <row r="63" spans="1:8" ht="15.75">
      <c r="A63" s="10" t="s">
        <v>126</v>
      </c>
      <c r="B63" s="8">
        <v>44084</v>
      </c>
      <c r="C63" s="7" t="s">
        <v>17</v>
      </c>
      <c r="D63" s="11" t="s">
        <v>127</v>
      </c>
      <c r="E63" s="9">
        <v>4291859.71</v>
      </c>
      <c r="F63" s="21"/>
      <c r="G63" s="22"/>
      <c r="H63" s="23"/>
    </row>
    <row r="64" spans="1:8" ht="15.75">
      <c r="A64" s="10" t="s">
        <v>128</v>
      </c>
      <c r="B64" s="8">
        <v>44096</v>
      </c>
      <c r="C64" s="7" t="s">
        <v>17</v>
      </c>
      <c r="D64" s="11" t="s">
        <v>129</v>
      </c>
      <c r="E64" s="9">
        <v>4291859.71</v>
      </c>
      <c r="F64" s="21"/>
      <c r="G64" s="22"/>
      <c r="H64" s="22"/>
    </row>
    <row r="65" spans="1:8" ht="15.75">
      <c r="A65" s="10" t="s">
        <v>130</v>
      </c>
      <c r="B65" s="8">
        <v>44123</v>
      </c>
      <c r="C65" s="7" t="s">
        <v>17</v>
      </c>
      <c r="D65" s="11" t="s">
        <v>131</v>
      </c>
      <c r="E65" s="9">
        <v>4291859.71</v>
      </c>
      <c r="F65" s="21"/>
      <c r="G65" s="22"/>
      <c r="H65" s="23"/>
    </row>
    <row r="66" spans="1:8" ht="15.75">
      <c r="A66" s="7" t="s">
        <v>132</v>
      </c>
      <c r="B66" s="8">
        <v>44063</v>
      </c>
      <c r="C66" s="7" t="s">
        <v>63</v>
      </c>
      <c r="D66" s="7" t="s">
        <v>133</v>
      </c>
      <c r="E66" s="9">
        <v>118441820.52</v>
      </c>
      <c r="F66" s="54"/>
      <c r="G66" s="22"/>
      <c r="H66" s="23"/>
    </row>
    <row r="67" spans="1:8" ht="15.75">
      <c r="A67" s="7" t="s">
        <v>134</v>
      </c>
      <c r="B67" s="8">
        <v>44095</v>
      </c>
      <c r="C67" s="7" t="s">
        <v>63</v>
      </c>
      <c r="D67" s="7" t="s">
        <v>135</v>
      </c>
      <c r="E67" s="9">
        <v>14222570.369999999</v>
      </c>
      <c r="F67" s="21"/>
      <c r="G67" s="22"/>
      <c r="H67" s="23"/>
    </row>
    <row r="68" spans="1:8" ht="15.75">
      <c r="A68" s="7" t="s">
        <v>136</v>
      </c>
      <c r="B68" s="8">
        <v>44224</v>
      </c>
      <c r="C68" s="7" t="s">
        <v>14</v>
      </c>
      <c r="D68" s="7" t="s">
        <v>137</v>
      </c>
      <c r="E68" s="9">
        <v>400000</v>
      </c>
      <c r="F68" s="21"/>
      <c r="G68" s="22"/>
      <c r="H68" s="23"/>
    </row>
    <row r="69" spans="1:8" ht="15.75">
      <c r="A69" s="7" t="s">
        <v>138</v>
      </c>
      <c r="B69" s="8">
        <v>43994</v>
      </c>
      <c r="C69" s="7" t="s">
        <v>63</v>
      </c>
      <c r="D69" s="7" t="s">
        <v>139</v>
      </c>
      <c r="E69" s="9">
        <v>128970.02</v>
      </c>
      <c r="F69" s="21"/>
      <c r="G69" s="22"/>
      <c r="H69" s="22"/>
    </row>
    <row r="70" spans="1:8" ht="15.75">
      <c r="A70" s="7" t="s">
        <v>140</v>
      </c>
      <c r="B70" s="8">
        <v>43994</v>
      </c>
      <c r="C70" s="7" t="s">
        <v>63</v>
      </c>
      <c r="D70" s="7" t="s">
        <v>139</v>
      </c>
      <c r="E70" s="9">
        <v>125271.57</v>
      </c>
      <c r="F70" s="21"/>
      <c r="G70" s="22"/>
      <c r="H70" s="22"/>
    </row>
    <row r="71" spans="1:8" ht="15.75">
      <c r="A71" s="7" t="s">
        <v>141</v>
      </c>
      <c r="B71" s="8">
        <v>43994</v>
      </c>
      <c r="C71" s="7" t="s">
        <v>63</v>
      </c>
      <c r="D71" s="7" t="s">
        <v>139</v>
      </c>
      <c r="E71" s="9">
        <v>161375.81</v>
      </c>
      <c r="F71" s="21"/>
      <c r="G71" s="22"/>
      <c r="H71" s="22"/>
    </row>
    <row r="72" spans="1:8" ht="20.25">
      <c r="A72" s="7" t="s">
        <v>142</v>
      </c>
      <c r="B72" s="8">
        <v>43990</v>
      </c>
      <c r="C72" s="7" t="s">
        <v>63</v>
      </c>
      <c r="D72" s="7" t="s">
        <v>139</v>
      </c>
      <c r="E72" s="9">
        <v>83359.839999999997</v>
      </c>
      <c r="F72" s="55"/>
      <c r="G72" s="22"/>
      <c r="H72" s="29"/>
    </row>
    <row r="73" spans="1:8" ht="20.25">
      <c r="A73" s="7" t="s">
        <v>143</v>
      </c>
      <c r="B73" s="8">
        <v>43994</v>
      </c>
      <c r="C73" s="7" t="s">
        <v>63</v>
      </c>
      <c r="D73" s="7" t="s">
        <v>139</v>
      </c>
      <c r="E73" s="9">
        <v>172389.28</v>
      </c>
      <c r="F73" s="55"/>
      <c r="G73" s="22"/>
      <c r="H73" s="29"/>
    </row>
    <row r="74" spans="1:8" ht="20.25">
      <c r="A74" s="7" t="s">
        <v>144</v>
      </c>
      <c r="B74" s="8">
        <v>43621</v>
      </c>
      <c r="C74" s="7" t="s">
        <v>63</v>
      </c>
      <c r="D74" s="7" t="s">
        <v>145</v>
      </c>
      <c r="E74" s="9">
        <v>144276.78</v>
      </c>
      <c r="F74" s="55"/>
      <c r="G74" s="22"/>
      <c r="H74" s="29"/>
    </row>
    <row r="75" spans="1:8" ht="15.75">
      <c r="A75" s="7" t="s">
        <v>146</v>
      </c>
      <c r="B75" s="8">
        <v>43691</v>
      </c>
      <c r="C75" s="7" t="s">
        <v>63</v>
      </c>
      <c r="D75" s="7" t="s">
        <v>147</v>
      </c>
      <c r="E75" s="9">
        <v>77270.89</v>
      </c>
      <c r="F75" s="21"/>
      <c r="G75" s="22"/>
      <c r="H75" s="23"/>
    </row>
    <row r="76" spans="1:8" ht="15.75">
      <c r="A76" s="7" t="s">
        <v>148</v>
      </c>
      <c r="B76" s="8">
        <v>43738</v>
      </c>
      <c r="C76" s="7" t="s">
        <v>63</v>
      </c>
      <c r="D76" s="7" t="s">
        <v>147</v>
      </c>
      <c r="E76" s="9">
        <v>91214.14</v>
      </c>
      <c r="F76" s="24"/>
      <c r="G76" s="22"/>
      <c r="H76" s="23"/>
    </row>
    <row r="77" spans="1:8" ht="15.75">
      <c r="A77" s="7" t="s">
        <v>149</v>
      </c>
      <c r="B77" s="8">
        <v>43738</v>
      </c>
      <c r="C77" s="7" t="s">
        <v>63</v>
      </c>
      <c r="D77" s="7" t="s">
        <v>147</v>
      </c>
      <c r="E77" s="9">
        <v>84843.47</v>
      </c>
      <c r="F77" s="24"/>
      <c r="G77" s="22"/>
      <c r="H77" s="23"/>
    </row>
    <row r="78" spans="1:8" ht="15.75">
      <c r="A78" s="7" t="s">
        <v>150</v>
      </c>
      <c r="B78" s="8">
        <v>43782</v>
      </c>
      <c r="C78" s="7" t="s">
        <v>63</v>
      </c>
      <c r="D78" s="7" t="s">
        <v>151</v>
      </c>
      <c r="E78" s="9">
        <v>161692.78</v>
      </c>
      <c r="F78" s="24"/>
      <c r="G78" s="22"/>
      <c r="H78" s="23"/>
    </row>
    <row r="79" spans="1:8" ht="15.75">
      <c r="A79" s="7" t="s">
        <v>152</v>
      </c>
      <c r="B79" s="8">
        <v>43817</v>
      </c>
      <c r="C79" s="7" t="s">
        <v>63</v>
      </c>
      <c r="D79" s="7" t="s">
        <v>147</v>
      </c>
      <c r="E79" s="9">
        <v>42480</v>
      </c>
      <c r="F79" s="24"/>
      <c r="G79" s="22"/>
      <c r="H79" s="23"/>
    </row>
    <row r="80" spans="1:8" ht="15.75">
      <c r="A80" s="7" t="s">
        <v>153</v>
      </c>
      <c r="B80" s="8">
        <v>43817</v>
      </c>
      <c r="C80" s="7" t="s">
        <v>63</v>
      </c>
      <c r="D80" s="7" t="s">
        <v>151</v>
      </c>
      <c r="E80" s="9">
        <v>222039.81</v>
      </c>
      <c r="F80" s="24"/>
      <c r="G80" s="22"/>
      <c r="H80" s="23"/>
    </row>
    <row r="81" spans="1:8" ht="15.75">
      <c r="A81" s="7" t="s">
        <v>154</v>
      </c>
      <c r="B81" s="8">
        <v>43818</v>
      </c>
      <c r="C81" s="7" t="s">
        <v>63</v>
      </c>
      <c r="D81" s="7" t="s">
        <v>151</v>
      </c>
      <c r="E81" s="9">
        <v>190931.78</v>
      </c>
      <c r="F81" s="24"/>
      <c r="G81" s="22"/>
      <c r="H81" s="23"/>
    </row>
    <row r="82" spans="1:8" ht="15.75">
      <c r="A82" s="7" t="s">
        <v>155</v>
      </c>
      <c r="B82" s="8">
        <v>43886</v>
      </c>
      <c r="C82" s="7" t="s">
        <v>63</v>
      </c>
      <c r="D82" s="7" t="s">
        <v>156</v>
      </c>
      <c r="E82" s="9">
        <v>335304.8</v>
      </c>
      <c r="F82" s="24"/>
      <c r="G82" s="22"/>
      <c r="H82" s="23"/>
    </row>
    <row r="83" spans="1:8" ht="15.75">
      <c r="A83" s="7" t="s">
        <v>157</v>
      </c>
      <c r="B83" s="8">
        <v>44012</v>
      </c>
      <c r="C83" s="7" t="s">
        <v>63</v>
      </c>
      <c r="D83" s="7" t="s">
        <v>139</v>
      </c>
      <c r="E83" s="9">
        <v>135551.70000000001</v>
      </c>
      <c r="F83" s="24"/>
      <c r="G83" s="22"/>
      <c r="H83" s="23"/>
    </row>
    <row r="84" spans="1:8" ht="15.75">
      <c r="A84" s="7" t="s">
        <v>158</v>
      </c>
      <c r="B84" s="8">
        <v>44012</v>
      </c>
      <c r="C84" s="7" t="s">
        <v>63</v>
      </c>
      <c r="D84" s="7" t="s">
        <v>139</v>
      </c>
      <c r="E84" s="9">
        <v>178898.02</v>
      </c>
      <c r="F84" s="24"/>
      <c r="G84" s="22"/>
      <c r="H84" s="23"/>
    </row>
    <row r="85" spans="1:8" ht="15.75">
      <c r="A85" s="7" t="s">
        <v>159</v>
      </c>
      <c r="B85" s="8">
        <v>44012</v>
      </c>
      <c r="C85" s="7" t="s">
        <v>63</v>
      </c>
      <c r="D85" s="7" t="s">
        <v>139</v>
      </c>
      <c r="E85" s="9">
        <v>157204.81</v>
      </c>
      <c r="F85" s="24"/>
      <c r="G85" s="22"/>
      <c r="H85" s="23"/>
    </row>
    <row r="86" spans="1:8" ht="15.75">
      <c r="A86" s="7" t="s">
        <v>160</v>
      </c>
      <c r="B86" s="8">
        <v>44012</v>
      </c>
      <c r="C86" s="7" t="s">
        <v>63</v>
      </c>
      <c r="D86" s="7" t="s">
        <v>139</v>
      </c>
      <c r="E86" s="9">
        <v>101800.35</v>
      </c>
      <c r="F86" s="24"/>
      <c r="G86" s="22"/>
      <c r="H86" s="23"/>
    </row>
    <row r="87" spans="1:8" ht="15.75">
      <c r="A87" s="7" t="s">
        <v>161</v>
      </c>
      <c r="B87" s="8">
        <v>44012</v>
      </c>
      <c r="C87" s="7" t="s">
        <v>63</v>
      </c>
      <c r="D87" s="7" t="s">
        <v>139</v>
      </c>
      <c r="E87" s="9">
        <v>124733.7</v>
      </c>
      <c r="F87" s="24"/>
      <c r="G87" s="22"/>
      <c r="H87" s="23"/>
    </row>
    <row r="88" spans="1:8" ht="15.75">
      <c r="A88" s="7" t="s">
        <v>162</v>
      </c>
      <c r="B88" s="8">
        <f>+B87</f>
        <v>44012</v>
      </c>
      <c r="C88" s="7" t="s">
        <v>63</v>
      </c>
      <c r="D88" s="7" t="s">
        <v>139</v>
      </c>
      <c r="E88" s="9">
        <v>139722.70000000001</v>
      </c>
      <c r="F88" s="24"/>
      <c r="G88" s="22"/>
      <c r="H88" s="23"/>
    </row>
    <row r="89" spans="1:8" ht="15.75">
      <c r="A89" s="7" t="s">
        <v>163</v>
      </c>
      <c r="B89" s="8">
        <v>44013</v>
      </c>
      <c r="C89" s="7" t="s">
        <v>63</v>
      </c>
      <c r="D89" s="7" t="s">
        <v>139</v>
      </c>
      <c r="E89" s="9">
        <v>173196.42</v>
      </c>
      <c r="F89" s="24"/>
      <c r="G89" s="22"/>
      <c r="H89" s="23"/>
    </row>
    <row r="90" spans="1:8" ht="15.75">
      <c r="A90" s="7" t="s">
        <v>164</v>
      </c>
      <c r="B90" s="8">
        <v>43980</v>
      </c>
      <c r="C90" s="7" t="s">
        <v>63</v>
      </c>
      <c r="D90" s="7" t="s">
        <v>139</v>
      </c>
      <c r="E90" s="9">
        <v>164239.94</v>
      </c>
      <c r="F90" s="24"/>
      <c r="G90" s="22"/>
      <c r="H90" s="23"/>
    </row>
    <row r="91" spans="1:8" ht="15.75">
      <c r="A91" s="7" t="s">
        <v>165</v>
      </c>
      <c r="B91" s="8">
        <v>43979</v>
      </c>
      <c r="C91" s="7" t="s">
        <v>63</v>
      </c>
      <c r="D91" s="7" t="s">
        <v>139</v>
      </c>
      <c r="E91" s="9">
        <v>137230.9</v>
      </c>
      <c r="F91" s="24"/>
      <c r="G91" s="22"/>
      <c r="H91" s="23"/>
    </row>
    <row r="92" spans="1:8" ht="15.75">
      <c r="A92" s="7" t="s">
        <v>166</v>
      </c>
      <c r="B92" s="8">
        <v>43980</v>
      </c>
      <c r="C92" s="7" t="s">
        <v>63</v>
      </c>
      <c r="D92" s="7" t="s">
        <v>167</v>
      </c>
      <c r="E92" s="9">
        <v>170674.69</v>
      </c>
      <c r="F92" s="24"/>
      <c r="G92" s="22"/>
      <c r="H92" s="23"/>
    </row>
    <row r="93" spans="1:8" ht="15.75">
      <c r="A93" s="7" t="s">
        <v>168</v>
      </c>
      <c r="B93" s="8">
        <v>43971</v>
      </c>
      <c r="C93" s="7" t="s">
        <v>63</v>
      </c>
      <c r="D93" s="7" t="s">
        <v>139</v>
      </c>
      <c r="E93" s="9">
        <v>241648.29</v>
      </c>
      <c r="F93" s="24"/>
      <c r="G93" s="22"/>
      <c r="H93" s="23"/>
    </row>
    <row r="94" spans="1:8" ht="15.75">
      <c r="A94" s="7" t="s">
        <v>169</v>
      </c>
      <c r="B94" s="8">
        <v>43970</v>
      </c>
      <c r="C94" s="7" t="s">
        <v>63</v>
      </c>
      <c r="D94" s="7" t="s">
        <v>170</v>
      </c>
      <c r="E94" s="9">
        <v>71522.600000000006</v>
      </c>
      <c r="F94" s="24"/>
      <c r="G94" s="22"/>
      <c r="H94" s="23"/>
    </row>
    <row r="95" spans="1:8" ht="15.75">
      <c r="A95" s="7" t="s">
        <v>171</v>
      </c>
      <c r="B95" s="8">
        <v>43966</v>
      </c>
      <c r="C95" s="7" t="s">
        <v>63</v>
      </c>
      <c r="D95" s="7" t="s">
        <v>139</v>
      </c>
      <c r="E95" s="9">
        <v>186522.02</v>
      </c>
      <c r="F95" s="24"/>
      <c r="G95" s="22"/>
      <c r="H95" s="23"/>
    </row>
    <row r="96" spans="1:8" ht="15.75">
      <c r="A96" s="7" t="s">
        <v>172</v>
      </c>
      <c r="B96" s="8">
        <v>43971</v>
      </c>
      <c r="C96" s="7" t="s">
        <v>63</v>
      </c>
      <c r="D96" s="7" t="s">
        <v>139</v>
      </c>
      <c r="E96" s="9">
        <v>135794.69</v>
      </c>
      <c r="F96" s="24"/>
      <c r="G96" s="22"/>
      <c r="H96" s="23"/>
    </row>
    <row r="97" spans="1:8" ht="15.75">
      <c r="A97" s="7" t="s">
        <v>173</v>
      </c>
      <c r="B97" s="8">
        <v>43970</v>
      </c>
      <c r="C97" s="7" t="s">
        <v>63</v>
      </c>
      <c r="D97" s="7" t="s">
        <v>139</v>
      </c>
      <c r="E97" s="9">
        <v>144878.81</v>
      </c>
      <c r="F97" s="24"/>
      <c r="G97" s="22"/>
      <c r="H97" s="23"/>
    </row>
    <row r="98" spans="1:8" ht="15.75">
      <c r="A98" s="7" t="s">
        <v>174</v>
      </c>
      <c r="B98" s="8">
        <v>43962</v>
      </c>
      <c r="C98" s="7" t="s">
        <v>63</v>
      </c>
      <c r="D98" s="7" t="s">
        <v>139</v>
      </c>
      <c r="E98" s="9">
        <v>62972.6</v>
      </c>
      <c r="F98" s="24"/>
      <c r="G98" s="22"/>
      <c r="H98" s="23"/>
    </row>
    <row r="99" spans="1:8" ht="15.75">
      <c r="A99" s="7" t="s">
        <v>175</v>
      </c>
      <c r="B99" s="8">
        <v>43958</v>
      </c>
      <c r="C99" s="7" t="s">
        <v>63</v>
      </c>
      <c r="D99" s="7" t="s">
        <v>139</v>
      </c>
      <c r="E99" s="9">
        <v>149688.9</v>
      </c>
      <c r="F99" s="24"/>
      <c r="G99" s="22"/>
      <c r="H99" s="23"/>
    </row>
    <row r="100" spans="1:8" ht="15.75">
      <c r="A100" s="7" t="s">
        <v>176</v>
      </c>
      <c r="B100" s="8">
        <v>43972</v>
      </c>
      <c r="C100" s="7" t="s">
        <v>63</v>
      </c>
      <c r="D100" s="7" t="s">
        <v>139</v>
      </c>
      <c r="E100" s="9">
        <v>171677.3</v>
      </c>
      <c r="F100" s="24"/>
      <c r="G100" s="22"/>
      <c r="H100" s="23"/>
    </row>
    <row r="101" spans="1:8" ht="15.75">
      <c r="A101" s="7" t="s">
        <v>177</v>
      </c>
      <c r="B101" s="8">
        <v>43962</v>
      </c>
      <c r="C101" s="7" t="s">
        <v>63</v>
      </c>
      <c r="D101" s="7" t="s">
        <v>139</v>
      </c>
      <c r="E101" s="9">
        <v>139368.82</v>
      </c>
      <c r="F101" s="24"/>
      <c r="G101" s="22"/>
      <c r="H101" s="23"/>
    </row>
    <row r="102" spans="1:8" ht="15.75">
      <c r="A102" s="7" t="s">
        <v>178</v>
      </c>
      <c r="B102" s="8">
        <v>44032</v>
      </c>
      <c r="C102" s="7" t="s">
        <v>63</v>
      </c>
      <c r="D102" s="7" t="s">
        <v>139</v>
      </c>
      <c r="E102" s="9">
        <v>135890.70000000001</v>
      </c>
      <c r="F102" s="24"/>
      <c r="G102" s="22"/>
      <c r="H102" s="23"/>
    </row>
    <row r="103" spans="1:8" ht="15.75">
      <c r="A103" s="7" t="s">
        <v>179</v>
      </c>
      <c r="B103" s="8">
        <v>44032</v>
      </c>
      <c r="C103" s="7" t="s">
        <v>63</v>
      </c>
      <c r="D103" s="7" t="s">
        <v>139</v>
      </c>
      <c r="E103" s="9">
        <v>139599.78</v>
      </c>
      <c r="F103" s="24"/>
      <c r="G103" s="22"/>
      <c r="H103" s="23"/>
    </row>
    <row r="104" spans="1:8" ht="15.75">
      <c r="A104" s="7" t="s">
        <v>180</v>
      </c>
      <c r="B104" s="8">
        <v>44032</v>
      </c>
      <c r="C104" s="7" t="s">
        <v>63</v>
      </c>
      <c r="D104" s="7" t="s">
        <v>139</v>
      </c>
      <c r="E104" s="9">
        <v>77222.600000000006</v>
      </c>
      <c r="F104" s="24"/>
      <c r="G104" s="22"/>
      <c r="H104" s="23"/>
    </row>
    <row r="105" spans="1:8" ht="15.75">
      <c r="A105" s="7" t="s">
        <v>181</v>
      </c>
      <c r="B105" s="8">
        <v>44032</v>
      </c>
      <c r="C105" s="7" t="s">
        <v>63</v>
      </c>
      <c r="D105" s="7" t="s">
        <v>139</v>
      </c>
      <c r="E105" s="9">
        <v>166325.51999999999</v>
      </c>
      <c r="F105" s="24"/>
      <c r="G105" s="22"/>
      <c r="H105" s="23"/>
    </row>
    <row r="106" spans="1:8" ht="15.75">
      <c r="A106" s="7" t="s">
        <v>182</v>
      </c>
      <c r="B106" s="8">
        <v>44032</v>
      </c>
      <c r="C106" s="7" t="s">
        <v>63</v>
      </c>
      <c r="D106" s="7" t="s">
        <v>139</v>
      </c>
      <c r="E106" s="9">
        <v>149870.78</v>
      </c>
      <c r="F106" s="24"/>
      <c r="G106" s="22"/>
      <c r="H106" s="23"/>
    </row>
    <row r="107" spans="1:8" ht="15.75">
      <c r="A107" s="7" t="s">
        <v>183</v>
      </c>
      <c r="B107" s="8">
        <v>43762</v>
      </c>
      <c r="C107" s="7" t="s">
        <v>63</v>
      </c>
      <c r="D107" s="7" t="s">
        <v>147</v>
      </c>
      <c r="E107" s="9">
        <v>170253.37</v>
      </c>
      <c r="F107" s="24"/>
      <c r="G107" s="22"/>
      <c r="H107" s="23"/>
    </row>
    <row r="108" spans="1:8" ht="15.75">
      <c r="A108" s="7" t="s">
        <v>184</v>
      </c>
      <c r="B108" s="8">
        <v>43909</v>
      </c>
      <c r="C108" s="7" t="s">
        <v>63</v>
      </c>
      <c r="D108" s="7" t="s">
        <v>185</v>
      </c>
      <c r="E108" s="9">
        <v>136099.34</v>
      </c>
      <c r="F108" s="24"/>
      <c r="G108" s="22"/>
      <c r="H108" s="23"/>
    </row>
    <row r="109" spans="1:8" ht="15.75">
      <c r="A109" s="7" t="s">
        <v>186</v>
      </c>
      <c r="B109" s="8">
        <v>43951</v>
      </c>
      <c r="C109" s="7" t="s">
        <v>63</v>
      </c>
      <c r="D109" s="7" t="s">
        <v>139</v>
      </c>
      <c r="E109" s="9">
        <v>190557.87</v>
      </c>
      <c r="F109" s="24"/>
      <c r="G109" s="22"/>
      <c r="H109" s="23"/>
    </row>
    <row r="110" spans="1:8" ht="15.75">
      <c r="A110" s="7" t="s">
        <v>187</v>
      </c>
      <c r="B110" s="8">
        <v>43950</v>
      </c>
      <c r="C110" s="7" t="s">
        <v>63</v>
      </c>
      <c r="D110" s="7" t="s">
        <v>139</v>
      </c>
      <c r="E110" s="9">
        <v>423788.15</v>
      </c>
      <c r="F110" s="24"/>
      <c r="G110" s="22"/>
      <c r="H110" s="23"/>
    </row>
    <row r="111" spans="1:8" ht="15.75">
      <c r="A111" s="7" t="s">
        <v>188</v>
      </c>
      <c r="B111" s="8">
        <v>43949</v>
      </c>
      <c r="C111" s="7" t="s">
        <v>63</v>
      </c>
      <c r="D111" s="7" t="s">
        <v>189</v>
      </c>
      <c r="E111" s="9">
        <v>113949.78</v>
      </c>
      <c r="F111" s="24"/>
      <c r="G111" s="22"/>
      <c r="H111" s="23"/>
    </row>
    <row r="112" spans="1:8" ht="15.75">
      <c r="A112" s="7" t="s">
        <v>190</v>
      </c>
      <c r="B112" s="8">
        <v>43951</v>
      </c>
      <c r="C112" s="7" t="s">
        <v>63</v>
      </c>
      <c r="D112" s="7" t="s">
        <v>189</v>
      </c>
      <c r="E112" s="9">
        <v>62972.6</v>
      </c>
      <c r="F112" s="24"/>
      <c r="G112" s="22"/>
      <c r="H112" s="23"/>
    </row>
    <row r="113" spans="1:8" ht="15.75">
      <c r="A113" s="7" t="s">
        <v>191</v>
      </c>
      <c r="B113" s="8">
        <v>43949</v>
      </c>
      <c r="C113" s="7" t="s">
        <v>63</v>
      </c>
      <c r="D113" s="7" t="s">
        <v>170</v>
      </c>
      <c r="E113" s="9">
        <v>113543.3</v>
      </c>
      <c r="F113" s="24"/>
      <c r="G113" s="22"/>
      <c r="H113" s="23"/>
    </row>
    <row r="114" spans="1:8" ht="15.75">
      <c r="A114" s="7" t="s">
        <v>192</v>
      </c>
      <c r="B114" s="8">
        <v>43934</v>
      </c>
      <c r="C114" s="7" t="s">
        <v>63</v>
      </c>
      <c r="D114" s="7" t="s">
        <v>193</v>
      </c>
      <c r="E114" s="9">
        <v>143505.46</v>
      </c>
      <c r="F114" s="24"/>
      <c r="G114" s="22"/>
      <c r="H114" s="23"/>
    </row>
    <row r="115" spans="1:8" ht="15.75">
      <c r="A115" s="7" t="s">
        <v>194</v>
      </c>
      <c r="B115" s="8">
        <v>43939</v>
      </c>
      <c r="C115" s="7" t="s">
        <v>63</v>
      </c>
      <c r="D115" s="7" t="s">
        <v>139</v>
      </c>
      <c r="E115" s="9">
        <v>70811.34</v>
      </c>
      <c r="F115" s="24"/>
      <c r="G115" s="22"/>
      <c r="H115" s="23"/>
    </row>
    <row r="116" spans="1:8" ht="15.75">
      <c r="A116" s="7" t="s">
        <v>195</v>
      </c>
      <c r="B116" s="8">
        <v>43950</v>
      </c>
      <c r="C116" s="7" t="s">
        <v>63</v>
      </c>
      <c r="D116" s="7" t="s">
        <v>139</v>
      </c>
      <c r="E116" s="9">
        <v>161287.63</v>
      </c>
      <c r="F116" s="24"/>
      <c r="G116" s="22"/>
      <c r="H116" s="23"/>
    </row>
    <row r="117" spans="1:8" ht="15.75">
      <c r="A117" s="7" t="s">
        <v>196</v>
      </c>
      <c r="B117" s="8">
        <v>43938</v>
      </c>
      <c r="C117" s="7" t="s">
        <v>63</v>
      </c>
      <c r="D117" s="7" t="s">
        <v>139</v>
      </c>
      <c r="E117" s="9">
        <v>60163.76</v>
      </c>
      <c r="F117" s="24"/>
      <c r="G117" s="22"/>
      <c r="H117" s="23"/>
    </row>
    <row r="118" spans="1:8" ht="15.75">
      <c r="A118" s="7" t="s">
        <v>197</v>
      </c>
      <c r="B118" s="8">
        <v>43937</v>
      </c>
      <c r="C118" s="7" t="s">
        <v>63</v>
      </c>
      <c r="D118" s="7" t="s">
        <v>139</v>
      </c>
      <c r="E118" s="9">
        <v>60163.76</v>
      </c>
      <c r="F118" s="24"/>
      <c r="G118" s="22"/>
      <c r="H118" s="23"/>
    </row>
    <row r="119" spans="1:8" ht="15.75">
      <c r="A119" s="7" t="s">
        <v>198</v>
      </c>
      <c r="B119" s="8">
        <v>43951</v>
      </c>
      <c r="C119" s="7" t="s">
        <v>63</v>
      </c>
      <c r="D119" s="7" t="s">
        <v>139</v>
      </c>
      <c r="E119" s="9">
        <v>299928.53999999998</v>
      </c>
      <c r="F119" s="24"/>
      <c r="G119" s="22"/>
      <c r="H119" s="23"/>
    </row>
    <row r="120" spans="1:8" ht="15.75">
      <c r="A120" s="7" t="s">
        <v>199</v>
      </c>
      <c r="B120" s="8">
        <v>43909</v>
      </c>
      <c r="C120" s="7" t="s">
        <v>63</v>
      </c>
      <c r="D120" s="7" t="s">
        <v>200</v>
      </c>
      <c r="E120" s="9">
        <v>81915.259999999995</v>
      </c>
      <c r="F120" s="24"/>
      <c r="G120" s="22"/>
      <c r="H120" s="23"/>
    </row>
    <row r="121" spans="1:8" ht="15.75">
      <c r="A121" s="7" t="s">
        <v>201</v>
      </c>
      <c r="B121" s="8">
        <v>43939</v>
      </c>
      <c r="C121" s="7" t="s">
        <v>63</v>
      </c>
      <c r="D121" s="7" t="s">
        <v>139</v>
      </c>
      <c r="E121" s="9">
        <v>50458.400000000001</v>
      </c>
      <c r="F121" s="24"/>
      <c r="G121" s="22"/>
      <c r="H121" s="23"/>
    </row>
    <row r="122" spans="1:8" ht="15.75">
      <c r="A122" s="7" t="s">
        <v>202</v>
      </c>
      <c r="B122" s="8">
        <v>44232</v>
      </c>
      <c r="C122" s="7" t="s">
        <v>203</v>
      </c>
      <c r="D122" s="7" t="s">
        <v>204</v>
      </c>
      <c r="E122" s="9">
        <v>3000000</v>
      </c>
      <c r="F122" s="24"/>
      <c r="G122" s="22"/>
      <c r="H122" s="23"/>
    </row>
    <row r="123" spans="1:8" ht="15.75">
      <c r="A123" s="7" t="s">
        <v>205</v>
      </c>
      <c r="B123" s="8">
        <v>44230</v>
      </c>
      <c r="C123" s="7" t="s">
        <v>206</v>
      </c>
      <c r="D123" s="7" t="s">
        <v>207</v>
      </c>
      <c r="E123" s="9">
        <v>26163.19</v>
      </c>
      <c r="F123" s="24"/>
      <c r="G123" s="22"/>
      <c r="H123" s="23"/>
    </row>
    <row r="124" spans="1:8" ht="31.5">
      <c r="A124" s="7" t="s">
        <v>68</v>
      </c>
      <c r="B124" s="8">
        <v>44228</v>
      </c>
      <c r="C124" s="7" t="s">
        <v>208</v>
      </c>
      <c r="D124" s="7" t="s">
        <v>209</v>
      </c>
      <c r="E124" s="9">
        <v>9947424</v>
      </c>
      <c r="F124" s="24"/>
      <c r="G124" s="22"/>
      <c r="H124" s="23"/>
    </row>
    <row r="125" spans="1:8" ht="15.75">
      <c r="A125" s="7" t="s">
        <v>210</v>
      </c>
      <c r="B125" s="8">
        <v>44231</v>
      </c>
      <c r="C125" s="7" t="s">
        <v>208</v>
      </c>
      <c r="D125" s="7" t="s">
        <v>211</v>
      </c>
      <c r="E125" s="9">
        <v>3315808</v>
      </c>
      <c r="F125" s="24"/>
      <c r="G125" s="22"/>
      <c r="H125" s="23"/>
    </row>
    <row r="126" spans="1:8" ht="15.75">
      <c r="A126" s="7" t="s">
        <v>212</v>
      </c>
      <c r="B126" s="8">
        <v>44222</v>
      </c>
      <c r="C126" s="7" t="s">
        <v>213</v>
      </c>
      <c r="D126" s="7" t="s">
        <v>214</v>
      </c>
      <c r="E126" s="9">
        <v>926653.07</v>
      </c>
      <c r="F126" s="24"/>
      <c r="G126" s="22"/>
      <c r="H126" s="23"/>
    </row>
    <row r="127" spans="1:8" ht="15.75">
      <c r="A127" s="7" t="s">
        <v>215</v>
      </c>
      <c r="B127" s="8">
        <v>44230</v>
      </c>
      <c r="C127" s="7" t="s">
        <v>216</v>
      </c>
      <c r="D127" s="7" t="s">
        <v>217</v>
      </c>
      <c r="E127" s="9">
        <v>3039483.48</v>
      </c>
      <c r="F127" s="24"/>
      <c r="G127" s="22"/>
      <c r="H127" s="23"/>
    </row>
    <row r="128" spans="1:8" ht="15.75">
      <c r="A128" s="7" t="s">
        <v>218</v>
      </c>
      <c r="B128" s="8">
        <v>44140</v>
      </c>
      <c r="C128" s="7" t="s">
        <v>14</v>
      </c>
      <c r="D128" s="7" t="s">
        <v>219</v>
      </c>
      <c r="E128" s="9">
        <v>400000</v>
      </c>
      <c r="F128" s="24"/>
      <c r="G128" s="22"/>
      <c r="H128" s="23"/>
    </row>
    <row r="129" spans="1:8" ht="15.75">
      <c r="A129" s="7" t="s">
        <v>220</v>
      </c>
      <c r="B129" s="8">
        <v>44172</v>
      </c>
      <c r="C129" s="7" t="s">
        <v>14</v>
      </c>
      <c r="D129" s="7" t="s">
        <v>221</v>
      </c>
      <c r="E129" s="9">
        <v>400000</v>
      </c>
      <c r="F129" s="24"/>
      <c r="G129" s="22"/>
      <c r="H129" s="23"/>
    </row>
    <row r="130" spans="1:8" ht="15.75">
      <c r="A130" s="7" t="s">
        <v>222</v>
      </c>
      <c r="B130" s="8">
        <v>44230</v>
      </c>
      <c r="C130" s="7" t="s">
        <v>14</v>
      </c>
      <c r="D130" s="7" t="s">
        <v>223</v>
      </c>
      <c r="E130" s="9">
        <v>400000</v>
      </c>
      <c r="F130" s="24"/>
      <c r="G130" s="22"/>
      <c r="H130" s="23"/>
    </row>
    <row r="131" spans="1:8" s="15" customFormat="1" ht="15.75">
      <c r="A131" s="7" t="s">
        <v>224</v>
      </c>
      <c r="B131" s="8">
        <v>44236</v>
      </c>
      <c r="C131" s="7" t="s">
        <v>225</v>
      </c>
      <c r="D131" s="7" t="s">
        <v>226</v>
      </c>
      <c r="E131" s="9">
        <v>687892.8</v>
      </c>
      <c r="F131" s="24"/>
      <c r="G131" s="22"/>
      <c r="H131" s="24"/>
    </row>
    <row r="132" spans="1:8" s="15" customFormat="1" ht="15.75">
      <c r="A132" s="7" t="s">
        <v>227</v>
      </c>
      <c r="B132" s="8">
        <v>44244</v>
      </c>
      <c r="C132" s="7" t="s">
        <v>228</v>
      </c>
      <c r="D132" s="7" t="s">
        <v>229</v>
      </c>
      <c r="E132" s="9">
        <v>116959.83</v>
      </c>
      <c r="F132" s="24"/>
      <c r="G132" s="22"/>
      <c r="H132" s="24"/>
    </row>
    <row r="133" spans="1:8" s="15" customFormat="1" ht="15.75">
      <c r="A133" s="7" t="s">
        <v>230</v>
      </c>
      <c r="B133" s="8">
        <v>44244</v>
      </c>
      <c r="C133" s="7" t="s">
        <v>228</v>
      </c>
      <c r="D133" s="7" t="s">
        <v>231</v>
      </c>
      <c r="E133" s="9">
        <v>731187</v>
      </c>
      <c r="F133" s="24"/>
      <c r="G133" s="22"/>
      <c r="H133" s="24"/>
    </row>
    <row r="134" spans="1:8" s="15" customFormat="1" ht="15.75">
      <c r="A134" s="7" t="s">
        <v>232</v>
      </c>
      <c r="B134" s="8">
        <v>44244</v>
      </c>
      <c r="C134" s="7" t="s">
        <v>228</v>
      </c>
      <c r="D134" s="7" t="s">
        <v>231</v>
      </c>
      <c r="E134" s="9">
        <v>1462374</v>
      </c>
      <c r="F134" s="24"/>
      <c r="G134" s="22"/>
      <c r="H134" s="24"/>
    </row>
    <row r="135" spans="1:8" s="15" customFormat="1" ht="15.75">
      <c r="A135" s="7" t="s">
        <v>233</v>
      </c>
      <c r="B135" s="8">
        <v>44244</v>
      </c>
      <c r="C135" s="7" t="s">
        <v>228</v>
      </c>
      <c r="D135" s="7" t="s">
        <v>231</v>
      </c>
      <c r="E135" s="9">
        <v>1462374</v>
      </c>
      <c r="F135" s="24"/>
      <c r="G135" s="22"/>
      <c r="H135" s="24"/>
    </row>
    <row r="136" spans="1:8" s="15" customFormat="1" ht="15.75">
      <c r="A136" s="7" t="s">
        <v>234</v>
      </c>
      <c r="B136" s="8">
        <v>44244</v>
      </c>
      <c r="C136" s="7" t="s">
        <v>228</v>
      </c>
      <c r="D136" s="7" t="s">
        <v>231</v>
      </c>
      <c r="E136" s="9">
        <v>731187</v>
      </c>
      <c r="F136" s="24"/>
      <c r="G136" s="22"/>
      <c r="H136" s="24"/>
    </row>
    <row r="137" spans="1:8" s="15" customFormat="1" ht="15.75">
      <c r="A137" s="7" t="s">
        <v>235</v>
      </c>
      <c r="B137" s="8">
        <v>44244</v>
      </c>
      <c r="C137" s="7" t="s">
        <v>228</v>
      </c>
      <c r="D137" s="7" t="s">
        <v>231</v>
      </c>
      <c r="E137" s="9">
        <v>2193561</v>
      </c>
      <c r="F137" s="24"/>
      <c r="G137" s="22"/>
      <c r="H137" s="24"/>
    </row>
    <row r="138" spans="1:8" s="15" customFormat="1" ht="15.75">
      <c r="A138" s="7" t="s">
        <v>236</v>
      </c>
      <c r="B138" s="8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24"/>
      <c r="G138" s="22"/>
      <c r="H138" s="24"/>
    </row>
    <row r="139" spans="1:8" s="15" customFormat="1" ht="15.75">
      <c r="A139" s="7" t="s">
        <v>237</v>
      </c>
      <c r="B139" s="8">
        <v>44244</v>
      </c>
      <c r="C139" s="7" t="str">
        <f>+C138</f>
        <v>DRONENA</v>
      </c>
      <c r="D139" s="7" t="s">
        <v>229</v>
      </c>
      <c r="E139" s="9">
        <v>116959.83</v>
      </c>
      <c r="F139" s="24"/>
      <c r="G139" s="22"/>
      <c r="H139" s="24"/>
    </row>
    <row r="140" spans="1:8" s="15" customFormat="1" ht="15.75">
      <c r="A140" s="7" t="s">
        <v>238</v>
      </c>
      <c r="B140" s="8">
        <v>44244</v>
      </c>
      <c r="C140" s="7" t="str">
        <f t="shared" ref="C140:C147" si="0">+C139</f>
        <v>DRONENA</v>
      </c>
      <c r="D140" s="7" t="s">
        <v>229</v>
      </c>
      <c r="E140" s="9">
        <v>116959.83</v>
      </c>
      <c r="F140" s="24"/>
      <c r="G140" s="22"/>
      <c r="H140" s="24"/>
    </row>
    <row r="141" spans="1:8" s="15" customFormat="1" ht="15.75">
      <c r="A141" s="7" t="s">
        <v>239</v>
      </c>
      <c r="B141" s="8">
        <v>44244</v>
      </c>
      <c r="C141" s="7" t="str">
        <f t="shared" si="0"/>
        <v>DRONENA</v>
      </c>
      <c r="D141" s="7" t="s">
        <v>229</v>
      </c>
      <c r="E141" s="9">
        <v>116959.83</v>
      </c>
      <c r="F141" s="24"/>
      <c r="G141" s="22"/>
      <c r="H141" s="24"/>
    </row>
    <row r="142" spans="1:8" s="15" customFormat="1" ht="15.75">
      <c r="A142" s="7" t="s">
        <v>240</v>
      </c>
      <c r="B142" s="8">
        <v>44244</v>
      </c>
      <c r="C142" s="7" t="str">
        <f t="shared" si="0"/>
        <v>DRONENA</v>
      </c>
      <c r="D142" s="7" t="s">
        <v>229</v>
      </c>
      <c r="E142" s="9">
        <v>116959.83</v>
      </c>
      <c r="F142" s="24"/>
      <c r="G142" s="22"/>
      <c r="H142" s="24"/>
    </row>
    <row r="143" spans="1:8" s="15" customFormat="1" ht="15.75">
      <c r="A143" s="7" t="s">
        <v>241</v>
      </c>
      <c r="B143" s="8">
        <v>44244</v>
      </c>
      <c r="C143" s="7" t="str">
        <f t="shared" si="0"/>
        <v>DRONENA</v>
      </c>
      <c r="D143" s="7" t="s">
        <v>229</v>
      </c>
      <c r="E143" s="9">
        <v>116959.83</v>
      </c>
      <c r="F143" s="24"/>
      <c r="G143" s="22"/>
      <c r="H143" s="24"/>
    </row>
    <row r="144" spans="1:8" s="15" customFormat="1" ht="15.75">
      <c r="A144" s="7" t="s">
        <v>242</v>
      </c>
      <c r="B144" s="8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24"/>
      <c r="G144" s="22"/>
      <c r="H144" s="24"/>
    </row>
    <row r="145" spans="1:8" s="15" customFormat="1" ht="15.75">
      <c r="A145" s="7" t="s">
        <v>243</v>
      </c>
      <c r="B145" s="8">
        <v>44244</v>
      </c>
      <c r="C145" s="7" t="str">
        <f t="shared" si="0"/>
        <v>DRONENA</v>
      </c>
      <c r="D145" s="7" t="s">
        <v>231</v>
      </c>
      <c r="E145" s="9">
        <v>731187</v>
      </c>
      <c r="F145" s="24"/>
      <c r="G145" s="22"/>
      <c r="H145" s="24"/>
    </row>
    <row r="146" spans="1:8" s="15" customFormat="1" ht="15.75">
      <c r="A146" s="7" t="s">
        <v>244</v>
      </c>
      <c r="B146" s="8">
        <v>44244</v>
      </c>
      <c r="C146" s="7" t="str">
        <f t="shared" si="0"/>
        <v>DRONENA</v>
      </c>
      <c r="D146" s="7" t="s">
        <v>231</v>
      </c>
      <c r="E146" s="9">
        <v>731187</v>
      </c>
      <c r="F146" s="24"/>
      <c r="G146" s="22"/>
      <c r="H146" s="24"/>
    </row>
    <row r="147" spans="1:8" s="15" customFormat="1" ht="15.75">
      <c r="A147" s="7" t="s">
        <v>245</v>
      </c>
      <c r="B147" s="8">
        <v>44244</v>
      </c>
      <c r="C147" s="7" t="str">
        <f t="shared" si="0"/>
        <v>DRONENA</v>
      </c>
      <c r="D147" s="7" t="s">
        <v>231</v>
      </c>
      <c r="E147" s="9">
        <v>731187</v>
      </c>
      <c r="F147" s="24"/>
      <c r="G147" s="22"/>
      <c r="H147" s="24"/>
    </row>
    <row r="148" spans="1:8" ht="15.75">
      <c r="A148" s="7" t="s">
        <v>246</v>
      </c>
      <c r="B148" s="8">
        <v>44231</v>
      </c>
      <c r="C148" s="7" t="s">
        <v>247</v>
      </c>
      <c r="D148" s="7" t="s">
        <v>248</v>
      </c>
      <c r="E148" s="9">
        <v>2615573.25</v>
      </c>
      <c r="F148" s="24"/>
      <c r="G148" s="22"/>
      <c r="H148" s="23"/>
    </row>
    <row r="149" spans="1:8" ht="15.75">
      <c r="A149" s="7" t="s">
        <v>249</v>
      </c>
      <c r="B149" s="8">
        <v>44231</v>
      </c>
      <c r="C149" s="7" t="s">
        <v>247</v>
      </c>
      <c r="D149" s="7" t="s">
        <v>248</v>
      </c>
      <c r="E149" s="9">
        <v>1385294.04</v>
      </c>
      <c r="F149" s="24"/>
      <c r="G149" s="22"/>
      <c r="H149" s="23"/>
    </row>
    <row r="150" spans="1:8" ht="15.75">
      <c r="A150" s="7" t="s">
        <v>250</v>
      </c>
      <c r="B150" s="8">
        <v>44231</v>
      </c>
      <c r="C150" s="7" t="s">
        <v>247</v>
      </c>
      <c r="D150" s="7" t="s">
        <v>248</v>
      </c>
      <c r="E150" s="9">
        <v>196689.48</v>
      </c>
      <c r="F150" s="24"/>
      <c r="G150" s="22"/>
      <c r="H150" s="23"/>
    </row>
    <row r="151" spans="1:8" ht="15.75">
      <c r="A151" s="7" t="s">
        <v>251</v>
      </c>
      <c r="B151" s="8">
        <v>44231</v>
      </c>
      <c r="C151" s="7" t="s">
        <v>247</v>
      </c>
      <c r="D151" s="7" t="s">
        <v>248</v>
      </c>
      <c r="E151" s="9">
        <v>666373.14</v>
      </c>
      <c r="F151" s="24"/>
      <c r="G151" s="22"/>
      <c r="H151" s="23"/>
    </row>
    <row r="152" spans="1:8" ht="15.75">
      <c r="A152" s="7" t="s">
        <v>252</v>
      </c>
      <c r="B152" s="8">
        <v>44201</v>
      </c>
      <c r="C152" s="7" t="s">
        <v>253</v>
      </c>
      <c r="D152" s="7" t="s">
        <v>254</v>
      </c>
      <c r="E152" s="9">
        <v>66873.31</v>
      </c>
      <c r="F152" s="24"/>
      <c r="G152" s="22"/>
      <c r="H152" s="23"/>
    </row>
    <row r="153" spans="1:8" ht="15.75">
      <c r="A153" s="7" t="s">
        <v>255</v>
      </c>
      <c r="B153" s="8">
        <v>44201</v>
      </c>
      <c r="C153" s="7" t="s">
        <v>253</v>
      </c>
      <c r="D153" s="7" t="s">
        <v>254</v>
      </c>
      <c r="E153" s="9">
        <v>22791.55</v>
      </c>
      <c r="F153" s="24"/>
      <c r="G153" s="22"/>
      <c r="H153" s="23"/>
    </row>
    <row r="154" spans="1:8" ht="15.75">
      <c r="A154" s="7" t="s">
        <v>256</v>
      </c>
      <c r="B154" s="8">
        <v>44202</v>
      </c>
      <c r="C154" s="7" t="s">
        <v>253</v>
      </c>
      <c r="D154" s="7" t="s">
        <v>254</v>
      </c>
      <c r="E154" s="9">
        <v>95584.57</v>
      </c>
      <c r="F154" s="24"/>
      <c r="G154" s="22"/>
      <c r="H154" s="23"/>
    </row>
    <row r="155" spans="1:8" ht="15.75">
      <c r="A155" s="7" t="s">
        <v>257</v>
      </c>
      <c r="B155" s="8">
        <v>44202</v>
      </c>
      <c r="C155" s="7" t="s">
        <v>253</v>
      </c>
      <c r="D155" s="7" t="s">
        <v>254</v>
      </c>
      <c r="E155" s="9">
        <v>59509.52</v>
      </c>
      <c r="F155" s="24"/>
      <c r="G155" s="22"/>
      <c r="H155" s="23"/>
    </row>
    <row r="156" spans="1:8" ht="15.75">
      <c r="A156" s="7" t="s">
        <v>258</v>
      </c>
      <c r="B156" s="8">
        <v>44202</v>
      </c>
      <c r="C156" s="7" t="s">
        <v>253</v>
      </c>
      <c r="D156" s="7" t="s">
        <v>254</v>
      </c>
      <c r="E156" s="9">
        <v>3478.83</v>
      </c>
      <c r="F156" s="24"/>
      <c r="G156" s="22"/>
      <c r="H156" s="23"/>
    </row>
    <row r="157" spans="1:8" ht="15.75">
      <c r="A157" s="7" t="s">
        <v>259</v>
      </c>
      <c r="B157" s="8">
        <v>44195</v>
      </c>
      <c r="C157" s="7" t="s">
        <v>253</v>
      </c>
      <c r="D157" s="7" t="s">
        <v>254</v>
      </c>
      <c r="E157" s="9">
        <v>48240.91</v>
      </c>
      <c r="F157" s="24"/>
      <c r="G157" s="22"/>
      <c r="H157" s="23"/>
    </row>
    <row r="158" spans="1:8" ht="15.75">
      <c r="A158" s="7" t="s">
        <v>260</v>
      </c>
      <c r="B158" s="8">
        <v>44202</v>
      </c>
      <c r="C158" s="7" t="s">
        <v>253</v>
      </c>
      <c r="D158" s="7" t="s">
        <v>254</v>
      </c>
      <c r="E158" s="9">
        <v>60040.27</v>
      </c>
      <c r="F158" s="24"/>
      <c r="G158" s="22"/>
      <c r="H158" s="23"/>
    </row>
    <row r="159" spans="1:8" ht="15.75">
      <c r="A159" s="7" t="s">
        <v>261</v>
      </c>
      <c r="B159" s="8">
        <v>44195</v>
      </c>
      <c r="C159" s="7" t="s">
        <v>253</v>
      </c>
      <c r="D159" s="7" t="s">
        <v>254</v>
      </c>
      <c r="E159" s="9">
        <v>21021.55</v>
      </c>
      <c r="F159" s="24"/>
      <c r="G159" s="22"/>
      <c r="H159" s="23"/>
    </row>
    <row r="160" spans="1:8" ht="15.75">
      <c r="A160" s="7" t="s">
        <v>262</v>
      </c>
      <c r="B160" s="8">
        <v>44203</v>
      </c>
      <c r="C160" s="7" t="s">
        <v>253</v>
      </c>
      <c r="D160" s="7" t="s">
        <v>254</v>
      </c>
      <c r="E160" s="9">
        <v>26381.49</v>
      </c>
      <c r="F160" s="24"/>
      <c r="G160" s="22"/>
      <c r="H160" s="23"/>
    </row>
    <row r="161" spans="1:8" ht="15.75">
      <c r="A161" s="7" t="s">
        <v>263</v>
      </c>
      <c r="B161" s="8">
        <v>44195</v>
      </c>
      <c r="C161" s="7" t="s">
        <v>253</v>
      </c>
      <c r="D161" s="7" t="s">
        <v>254</v>
      </c>
      <c r="E161" s="9">
        <v>26764.23</v>
      </c>
      <c r="F161" s="24"/>
      <c r="G161" s="22"/>
      <c r="H161" s="23"/>
    </row>
    <row r="162" spans="1:8" ht="15.75">
      <c r="A162" s="7" t="s">
        <v>264</v>
      </c>
      <c r="B162" s="8">
        <v>44195</v>
      </c>
      <c r="C162" s="7" t="s">
        <v>253</v>
      </c>
      <c r="D162" s="7" t="s">
        <v>254</v>
      </c>
      <c r="E162" s="9">
        <v>38471.67</v>
      </c>
      <c r="F162" s="24"/>
      <c r="G162" s="22"/>
      <c r="H162" s="23"/>
    </row>
    <row r="163" spans="1:8" ht="15.75">
      <c r="A163" s="7" t="s">
        <v>265</v>
      </c>
      <c r="B163" s="8">
        <v>44195</v>
      </c>
      <c r="C163" s="7" t="s">
        <v>253</v>
      </c>
      <c r="D163" s="7" t="s">
        <v>254</v>
      </c>
      <c r="E163" s="9">
        <v>18156.09</v>
      </c>
      <c r="F163" s="24"/>
      <c r="G163" s="22"/>
      <c r="H163" s="23"/>
    </row>
    <row r="164" spans="1:8" ht="15.75">
      <c r="A164" s="7" t="s">
        <v>266</v>
      </c>
      <c r="B164" s="8">
        <v>44195</v>
      </c>
      <c r="C164" s="7" t="s">
        <v>253</v>
      </c>
      <c r="D164" s="7" t="s">
        <v>254</v>
      </c>
      <c r="E164" s="9">
        <v>19133.55</v>
      </c>
      <c r="F164" s="24"/>
      <c r="G164" s="22"/>
      <c r="H164" s="23"/>
    </row>
    <row r="165" spans="1:8" ht="15.75">
      <c r="A165" s="7" t="s">
        <v>267</v>
      </c>
      <c r="B165" s="8">
        <v>44202</v>
      </c>
      <c r="C165" s="7" t="s">
        <v>253</v>
      </c>
      <c r="D165" s="7" t="s">
        <v>254</v>
      </c>
      <c r="E165" s="9">
        <v>23978.25</v>
      </c>
      <c r="F165" s="24"/>
      <c r="G165" s="22"/>
      <c r="H165" s="23"/>
    </row>
    <row r="166" spans="1:8" ht="15.75">
      <c r="A166" s="7" t="s">
        <v>268</v>
      </c>
      <c r="B166" s="8">
        <v>44201</v>
      </c>
      <c r="C166" s="7" t="s">
        <v>253</v>
      </c>
      <c r="D166" s="7" t="s">
        <v>254</v>
      </c>
      <c r="E166" s="9">
        <v>107325.41</v>
      </c>
      <c r="F166" s="24"/>
      <c r="G166" s="22"/>
      <c r="H166" s="23"/>
    </row>
    <row r="167" spans="1:8" ht="15.75">
      <c r="A167" s="7" t="s">
        <v>269</v>
      </c>
      <c r="B167" s="8">
        <v>44201</v>
      </c>
      <c r="C167" s="7" t="s">
        <v>253</v>
      </c>
      <c r="D167" s="7" t="s">
        <v>254</v>
      </c>
      <c r="E167" s="9">
        <v>66144.11</v>
      </c>
      <c r="F167" s="24"/>
      <c r="G167" s="22"/>
      <c r="H167" s="23"/>
    </row>
    <row r="168" spans="1:8" ht="15.75">
      <c r="A168" s="7" t="s">
        <v>270</v>
      </c>
      <c r="B168" s="8">
        <v>44201</v>
      </c>
      <c r="C168" s="7" t="s">
        <v>253</v>
      </c>
      <c r="D168" s="7" t="s">
        <v>254</v>
      </c>
      <c r="E168" s="9">
        <v>135639.07</v>
      </c>
      <c r="F168" s="24"/>
      <c r="G168" s="22"/>
      <c r="H168" s="23"/>
    </row>
    <row r="169" spans="1:8" ht="15.75">
      <c r="A169" s="7" t="s">
        <v>271</v>
      </c>
      <c r="B169" s="8">
        <v>44202</v>
      </c>
      <c r="C169" s="7" t="s">
        <v>253</v>
      </c>
      <c r="D169" s="7" t="s">
        <v>254</v>
      </c>
      <c r="E169" s="9">
        <v>19262.61</v>
      </c>
      <c r="F169" s="24"/>
      <c r="G169" s="22"/>
      <c r="H169" s="23"/>
    </row>
    <row r="170" spans="1:8" ht="15.75">
      <c r="A170" s="7" t="s">
        <v>272</v>
      </c>
      <c r="B170" s="8">
        <v>44202</v>
      </c>
      <c r="C170" s="7" t="s">
        <v>253</v>
      </c>
      <c r="D170" s="7" t="s">
        <v>254</v>
      </c>
      <c r="E170" s="9">
        <v>27463.91</v>
      </c>
      <c r="F170" s="24"/>
      <c r="G170" s="22"/>
      <c r="H170" s="23"/>
    </row>
    <row r="171" spans="1:8" ht="15.75">
      <c r="A171" s="7" t="s">
        <v>273</v>
      </c>
      <c r="B171" s="8">
        <v>44202</v>
      </c>
      <c r="C171" s="7" t="s">
        <v>253</v>
      </c>
      <c r="D171" s="7" t="s">
        <v>254</v>
      </c>
      <c r="E171" s="9">
        <v>79757.22</v>
      </c>
      <c r="F171" s="24"/>
      <c r="G171" s="22"/>
      <c r="H171" s="23"/>
    </row>
    <row r="172" spans="1:8" ht="15.75">
      <c r="A172" s="7" t="s">
        <v>274</v>
      </c>
      <c r="B172" s="8">
        <v>44214</v>
      </c>
      <c r="C172" s="7" t="s">
        <v>253</v>
      </c>
      <c r="D172" s="7" t="s">
        <v>254</v>
      </c>
      <c r="E172" s="9">
        <v>79944.47</v>
      </c>
      <c r="F172" s="24"/>
      <c r="G172" s="22"/>
      <c r="H172" s="23"/>
    </row>
    <row r="173" spans="1:8" ht="15.75">
      <c r="A173" s="7" t="s">
        <v>275</v>
      </c>
      <c r="B173" s="8">
        <v>44214</v>
      </c>
      <c r="C173" s="7" t="s">
        <v>253</v>
      </c>
      <c r="D173" s="7" t="s">
        <v>254</v>
      </c>
      <c r="E173" s="9">
        <v>9251.2000000000007</v>
      </c>
      <c r="F173" s="24"/>
      <c r="G173" s="22"/>
      <c r="H173" s="23"/>
    </row>
    <row r="174" spans="1:8" ht="15.75">
      <c r="A174" s="7" t="s">
        <v>276</v>
      </c>
      <c r="B174" s="8">
        <v>44195</v>
      </c>
      <c r="C174" s="7" t="s">
        <v>253</v>
      </c>
      <c r="D174" s="7" t="s">
        <v>254</v>
      </c>
      <c r="E174" s="9">
        <v>41382.03</v>
      </c>
      <c r="F174" s="24"/>
      <c r="G174" s="22"/>
      <c r="H174" s="23"/>
    </row>
    <row r="175" spans="1:8" ht="15.75">
      <c r="A175" s="7" t="s">
        <v>263</v>
      </c>
      <c r="B175" s="8">
        <v>44195</v>
      </c>
      <c r="C175" s="7" t="s">
        <v>253</v>
      </c>
      <c r="D175" s="7" t="s">
        <v>254</v>
      </c>
      <c r="E175" s="9">
        <v>26764.23</v>
      </c>
      <c r="F175" s="24"/>
      <c r="G175" s="22"/>
      <c r="H175" s="23"/>
    </row>
    <row r="176" spans="1:8" ht="15.75">
      <c r="A176" s="7" t="s">
        <v>277</v>
      </c>
      <c r="B176" s="8">
        <v>44195</v>
      </c>
      <c r="C176" s="7" t="s">
        <v>253</v>
      </c>
      <c r="D176" s="7" t="s">
        <v>254</v>
      </c>
      <c r="E176" s="9">
        <v>26134.6</v>
      </c>
      <c r="F176" s="24"/>
      <c r="G176" s="22"/>
      <c r="H176" s="23"/>
    </row>
    <row r="177" spans="1:8" ht="15.75">
      <c r="A177" s="7" t="s">
        <v>277</v>
      </c>
      <c r="B177" s="8">
        <v>44195</v>
      </c>
      <c r="C177" s="7" t="s">
        <v>253</v>
      </c>
      <c r="D177" s="7" t="s">
        <v>254</v>
      </c>
      <c r="E177" s="9">
        <v>38471.67</v>
      </c>
      <c r="F177" s="24"/>
      <c r="G177" s="22"/>
      <c r="H177" s="23"/>
    </row>
    <row r="178" spans="1:8" ht="15.75">
      <c r="A178" s="7" t="s">
        <v>278</v>
      </c>
      <c r="B178" s="8">
        <v>44195</v>
      </c>
      <c r="C178" s="7" t="s">
        <v>253</v>
      </c>
      <c r="D178" s="7" t="s">
        <v>254</v>
      </c>
      <c r="E178" s="9">
        <v>124828.02</v>
      </c>
      <c r="F178" s="24"/>
      <c r="G178" s="22"/>
      <c r="H178" s="23"/>
    </row>
    <row r="179" spans="1:8" ht="15.75">
      <c r="A179" s="7" t="s">
        <v>279</v>
      </c>
      <c r="B179" s="8">
        <v>44195</v>
      </c>
      <c r="C179" s="7" t="s">
        <v>253</v>
      </c>
      <c r="D179" s="7" t="s">
        <v>254</v>
      </c>
      <c r="E179" s="9">
        <v>148659.06</v>
      </c>
      <c r="F179" s="24"/>
      <c r="G179" s="22"/>
      <c r="H179" s="23"/>
    </row>
    <row r="180" spans="1:8" ht="15.75">
      <c r="A180" s="7" t="s">
        <v>261</v>
      </c>
      <c r="B180" s="8">
        <v>44195</v>
      </c>
      <c r="C180" s="7" t="s">
        <v>253</v>
      </c>
      <c r="D180" s="7" t="s">
        <v>254</v>
      </c>
      <c r="E180" s="9">
        <v>21021.55</v>
      </c>
      <c r="F180" s="24"/>
      <c r="G180" s="22"/>
      <c r="H180" s="23"/>
    </row>
    <row r="181" spans="1:8" ht="15.75">
      <c r="A181" s="7" t="s">
        <v>280</v>
      </c>
      <c r="B181" s="8">
        <v>44195</v>
      </c>
      <c r="C181" s="7" t="s">
        <v>253</v>
      </c>
      <c r="D181" s="7" t="s">
        <v>254</v>
      </c>
      <c r="E181" s="9">
        <v>38187.279999999999</v>
      </c>
      <c r="F181" s="24"/>
      <c r="G181" s="22"/>
      <c r="H181" s="23"/>
    </row>
    <row r="182" spans="1:8" ht="15.75">
      <c r="A182" s="7" t="s">
        <v>266</v>
      </c>
      <c r="B182" s="8">
        <v>44195</v>
      </c>
      <c r="C182" s="7" t="s">
        <v>253</v>
      </c>
      <c r="D182" s="7" t="s">
        <v>254</v>
      </c>
      <c r="E182" s="9">
        <v>19133.55</v>
      </c>
      <c r="F182" s="24"/>
      <c r="G182" s="22"/>
      <c r="H182" s="23"/>
    </row>
    <row r="183" spans="1:8" ht="15.75">
      <c r="A183" s="7" t="s">
        <v>265</v>
      </c>
      <c r="B183" s="8">
        <v>44195</v>
      </c>
      <c r="C183" s="7" t="s">
        <v>253</v>
      </c>
      <c r="D183" s="7" t="s">
        <v>254</v>
      </c>
      <c r="E183" s="9">
        <v>18156.09</v>
      </c>
      <c r="F183" s="24"/>
      <c r="G183" s="22"/>
      <c r="H183" s="23"/>
    </row>
    <row r="184" spans="1:8" ht="15.75">
      <c r="A184" s="7" t="s">
        <v>281</v>
      </c>
      <c r="B184" s="8">
        <v>44201</v>
      </c>
      <c r="C184" s="7" t="s">
        <v>253</v>
      </c>
      <c r="D184" s="7" t="s">
        <v>254</v>
      </c>
      <c r="E184" s="9">
        <v>188404.63</v>
      </c>
      <c r="F184" s="24"/>
      <c r="G184" s="22"/>
      <c r="H184" s="23"/>
    </row>
    <row r="185" spans="1:8" ht="15.75">
      <c r="A185" s="7" t="s">
        <v>282</v>
      </c>
      <c r="B185" s="8">
        <v>44201</v>
      </c>
      <c r="C185" s="7" t="s">
        <v>253</v>
      </c>
      <c r="D185" s="7" t="s">
        <v>254</v>
      </c>
      <c r="E185" s="9">
        <v>180223.56</v>
      </c>
      <c r="F185" s="24"/>
      <c r="G185" s="22"/>
      <c r="H185" s="23"/>
    </row>
    <row r="186" spans="1:8" ht="15.75">
      <c r="A186" s="7" t="s">
        <v>283</v>
      </c>
      <c r="B186" s="8">
        <v>44201</v>
      </c>
      <c r="C186" s="7" t="s">
        <v>253</v>
      </c>
      <c r="D186" s="7" t="s">
        <v>254</v>
      </c>
      <c r="E186" s="9">
        <v>155069.70000000001</v>
      </c>
      <c r="F186" s="24"/>
      <c r="G186" s="22"/>
      <c r="H186" s="23"/>
    </row>
    <row r="187" spans="1:8" ht="15.75">
      <c r="A187" s="7" t="s">
        <v>284</v>
      </c>
      <c r="B187" s="8">
        <v>44201</v>
      </c>
      <c r="C187" s="7" t="s">
        <v>253</v>
      </c>
      <c r="D187" s="7" t="s">
        <v>254</v>
      </c>
      <c r="E187" s="9">
        <v>224504.6</v>
      </c>
      <c r="F187" s="24"/>
      <c r="G187" s="22"/>
      <c r="H187" s="23"/>
    </row>
    <row r="188" spans="1:8" ht="15.75">
      <c r="A188" s="7" t="s">
        <v>285</v>
      </c>
      <c r="B188" s="8">
        <v>44202</v>
      </c>
      <c r="C188" s="7" t="s">
        <v>253</v>
      </c>
      <c r="D188" s="7" t="s">
        <v>254</v>
      </c>
      <c r="E188" s="9">
        <v>153351.10999999999</v>
      </c>
      <c r="F188" s="24"/>
      <c r="G188" s="22"/>
      <c r="H188" s="23"/>
    </row>
    <row r="189" spans="1:8" ht="15.75">
      <c r="A189" s="7" t="s">
        <v>286</v>
      </c>
      <c r="B189" s="8">
        <v>44202</v>
      </c>
      <c r="C189" s="7" t="s">
        <v>253</v>
      </c>
      <c r="D189" s="7" t="s">
        <v>254</v>
      </c>
      <c r="E189" s="9">
        <v>62617.37</v>
      </c>
      <c r="F189" s="24"/>
      <c r="G189" s="22"/>
      <c r="H189" s="23"/>
    </row>
    <row r="190" spans="1:8" ht="15.75">
      <c r="A190" s="7" t="s">
        <v>287</v>
      </c>
      <c r="B190" s="8">
        <v>44202</v>
      </c>
      <c r="C190" s="7" t="s">
        <v>253</v>
      </c>
      <c r="D190" s="7" t="s">
        <v>254</v>
      </c>
      <c r="E190" s="9">
        <v>44283.08</v>
      </c>
      <c r="F190" s="24"/>
      <c r="G190" s="22"/>
      <c r="H190" s="23"/>
    </row>
    <row r="191" spans="1:8" ht="15.75">
      <c r="A191" s="7" t="s">
        <v>288</v>
      </c>
      <c r="B191" s="8">
        <v>44202</v>
      </c>
      <c r="C191" s="7" t="s">
        <v>253</v>
      </c>
      <c r="D191" s="7" t="s">
        <v>254</v>
      </c>
      <c r="E191" s="9">
        <v>36487.370000000003</v>
      </c>
      <c r="F191" s="24"/>
      <c r="G191" s="22"/>
      <c r="H191" s="23"/>
    </row>
    <row r="192" spans="1:8" ht="15.75">
      <c r="A192" s="7" t="s">
        <v>289</v>
      </c>
      <c r="B192" s="8">
        <v>44204</v>
      </c>
      <c r="C192" s="7" t="s">
        <v>253</v>
      </c>
      <c r="D192" s="7" t="s">
        <v>254</v>
      </c>
      <c r="E192" s="9">
        <v>195899.44</v>
      </c>
      <c r="F192" s="24"/>
      <c r="G192" s="22"/>
      <c r="H192" s="23"/>
    </row>
    <row r="193" spans="1:8" ht="15.75">
      <c r="A193" s="7" t="s">
        <v>290</v>
      </c>
      <c r="B193" s="8">
        <v>44214</v>
      </c>
      <c r="C193" s="7" t="s">
        <v>253</v>
      </c>
      <c r="D193" s="7" t="s">
        <v>254</v>
      </c>
      <c r="E193" s="9">
        <v>224248.28</v>
      </c>
      <c r="F193" s="24"/>
      <c r="G193" s="22"/>
      <c r="H193" s="23"/>
    </row>
    <row r="194" spans="1:8" ht="15.75">
      <c r="A194" s="7" t="s">
        <v>291</v>
      </c>
      <c r="B194" s="8">
        <v>44214</v>
      </c>
      <c r="C194" s="7" t="s">
        <v>253</v>
      </c>
      <c r="D194" s="7" t="s">
        <v>254</v>
      </c>
      <c r="E194" s="9">
        <v>66101.570000000007</v>
      </c>
      <c r="F194" s="24"/>
      <c r="G194" s="22"/>
      <c r="H194" s="23"/>
    </row>
    <row r="195" spans="1:8" ht="15.75">
      <c r="A195" s="7" t="s">
        <v>277</v>
      </c>
      <c r="B195" s="8">
        <v>44195</v>
      </c>
      <c r="C195" s="7" t="s">
        <v>253</v>
      </c>
      <c r="D195" s="7" t="s">
        <v>254</v>
      </c>
      <c r="E195" s="9">
        <v>26134.6</v>
      </c>
      <c r="F195" s="24"/>
      <c r="G195" s="22"/>
      <c r="H195" s="23"/>
    </row>
    <row r="196" spans="1:8" ht="15.75">
      <c r="A196" s="7" t="s">
        <v>278</v>
      </c>
      <c r="B196" s="8">
        <v>44195</v>
      </c>
      <c r="C196" s="7" t="s">
        <v>253</v>
      </c>
      <c r="D196" s="7" t="s">
        <v>254</v>
      </c>
      <c r="E196" s="9">
        <v>124828.02</v>
      </c>
      <c r="F196" s="24"/>
      <c r="G196" s="22"/>
      <c r="H196" s="23"/>
    </row>
    <row r="197" spans="1:8" ht="15.75">
      <c r="A197" s="7" t="s">
        <v>279</v>
      </c>
      <c r="B197" s="8">
        <v>44195</v>
      </c>
      <c r="C197" s="7" t="s">
        <v>253</v>
      </c>
      <c r="D197" s="7" t="s">
        <v>254</v>
      </c>
      <c r="E197" s="9">
        <v>148659.06</v>
      </c>
      <c r="F197" s="24"/>
      <c r="G197" s="22"/>
      <c r="H197" s="23"/>
    </row>
    <row r="198" spans="1:8" ht="15.75">
      <c r="A198" s="7" t="s">
        <v>292</v>
      </c>
      <c r="B198" s="8">
        <v>44201</v>
      </c>
      <c r="C198" s="7" t="s">
        <v>253</v>
      </c>
      <c r="D198" s="7" t="s">
        <v>254</v>
      </c>
      <c r="E198" s="9">
        <v>68408.929999999993</v>
      </c>
      <c r="F198" s="24"/>
      <c r="G198" s="22"/>
      <c r="H198" s="23"/>
    </row>
    <row r="199" spans="1:8" ht="15.75">
      <c r="A199" s="7" t="s">
        <v>280</v>
      </c>
      <c r="B199" s="8">
        <v>44560</v>
      </c>
      <c r="C199" s="7" t="s">
        <v>253</v>
      </c>
      <c r="D199" s="7" t="s">
        <v>254</v>
      </c>
      <c r="E199" s="9">
        <v>38187.279999999999</v>
      </c>
      <c r="F199" s="24"/>
      <c r="G199" s="22"/>
      <c r="H199" s="23"/>
    </row>
    <row r="200" spans="1:8" ht="15.75">
      <c r="A200" s="7" t="s">
        <v>293</v>
      </c>
      <c r="B200" s="8">
        <v>44201</v>
      </c>
      <c r="C200" s="7" t="s">
        <v>253</v>
      </c>
      <c r="D200" s="7" t="s">
        <v>254</v>
      </c>
      <c r="E200" s="9">
        <v>129156.97</v>
      </c>
      <c r="F200" s="24"/>
      <c r="G200" s="22"/>
      <c r="H200" s="23"/>
    </row>
    <row r="201" spans="1:8" ht="15.75">
      <c r="A201" s="7" t="s">
        <v>294</v>
      </c>
      <c r="B201" s="8">
        <v>44203</v>
      </c>
      <c r="C201" s="7" t="s">
        <v>253</v>
      </c>
      <c r="D201" s="7" t="s">
        <v>254</v>
      </c>
      <c r="E201" s="9">
        <v>68400.570000000007</v>
      </c>
      <c r="F201" s="24"/>
      <c r="G201" s="22"/>
      <c r="H201" s="23"/>
    </row>
    <row r="202" spans="1:8" ht="15.75">
      <c r="A202" s="7" t="s">
        <v>295</v>
      </c>
      <c r="B202" s="8">
        <v>44201</v>
      </c>
      <c r="C202" s="7" t="s">
        <v>253</v>
      </c>
      <c r="D202" s="7" t="s">
        <v>254</v>
      </c>
      <c r="E202" s="9">
        <v>39483.620000000003</v>
      </c>
      <c r="F202" s="24"/>
      <c r="G202" s="22"/>
      <c r="H202" s="23"/>
    </row>
    <row r="203" spans="1:8" ht="15.75">
      <c r="A203" s="7" t="s">
        <v>296</v>
      </c>
      <c r="B203" s="8">
        <v>44201</v>
      </c>
      <c r="C203" s="7" t="s">
        <v>253</v>
      </c>
      <c r="D203" s="7" t="s">
        <v>254</v>
      </c>
      <c r="E203" s="9">
        <v>29128.7</v>
      </c>
      <c r="F203" s="24"/>
      <c r="G203" s="22"/>
      <c r="H203" s="23"/>
    </row>
    <row r="204" spans="1:8" ht="15.75">
      <c r="A204" s="7" t="s">
        <v>297</v>
      </c>
      <c r="B204" s="8">
        <v>44201</v>
      </c>
      <c r="C204" s="7" t="s">
        <v>253</v>
      </c>
      <c r="D204" s="7" t="s">
        <v>254</v>
      </c>
      <c r="E204" s="9">
        <v>11968.4</v>
      </c>
      <c r="F204" s="24"/>
      <c r="G204" s="22"/>
      <c r="H204" s="23"/>
    </row>
    <row r="205" spans="1:8" ht="15.75">
      <c r="A205" s="7" t="s">
        <v>298</v>
      </c>
      <c r="B205" s="8">
        <v>44204</v>
      </c>
      <c r="C205" s="7" t="s">
        <v>253</v>
      </c>
      <c r="D205" s="7" t="s">
        <v>254</v>
      </c>
      <c r="E205" s="9">
        <v>93763.46</v>
      </c>
      <c r="F205" s="24"/>
      <c r="G205" s="22"/>
      <c r="H205" s="23"/>
    </row>
    <row r="206" spans="1:8" ht="15.75">
      <c r="A206" s="7" t="s">
        <v>299</v>
      </c>
      <c r="B206" s="8">
        <v>44202</v>
      </c>
      <c r="C206" s="7" t="s">
        <v>253</v>
      </c>
      <c r="D206" s="7" t="s">
        <v>254</v>
      </c>
      <c r="E206" s="9">
        <v>25616.58</v>
      </c>
      <c r="F206" s="24"/>
      <c r="G206" s="22"/>
      <c r="H206" s="23"/>
    </row>
    <row r="207" spans="1:8" ht="15.75">
      <c r="A207" s="7" t="s">
        <v>300</v>
      </c>
      <c r="B207" s="8">
        <v>44202</v>
      </c>
      <c r="C207" s="7" t="s">
        <v>253</v>
      </c>
      <c r="D207" s="7" t="s">
        <v>254</v>
      </c>
      <c r="E207" s="9">
        <v>56940.07</v>
      </c>
      <c r="F207" s="24"/>
      <c r="G207" s="22"/>
      <c r="H207" s="23"/>
    </row>
    <row r="208" spans="1:8" ht="15.75">
      <c r="A208" s="7" t="s">
        <v>301</v>
      </c>
      <c r="B208" s="8">
        <v>44202</v>
      </c>
      <c r="C208" s="7" t="s">
        <v>253</v>
      </c>
      <c r="D208" s="7" t="s">
        <v>254</v>
      </c>
      <c r="E208" s="9">
        <v>20662.43</v>
      </c>
      <c r="F208" s="24"/>
      <c r="G208" s="22"/>
      <c r="H208" s="23"/>
    </row>
    <row r="209" spans="1:8" ht="15.75">
      <c r="A209" s="7" t="s">
        <v>302</v>
      </c>
      <c r="B209" s="8">
        <v>44202</v>
      </c>
      <c r="C209" s="7" t="s">
        <v>253</v>
      </c>
      <c r="D209" s="7" t="s">
        <v>254</v>
      </c>
      <c r="E209" s="9">
        <v>26191.39</v>
      </c>
      <c r="F209" s="24"/>
      <c r="G209" s="22"/>
      <c r="H209" s="23"/>
    </row>
    <row r="210" spans="1:8" ht="15.75">
      <c r="A210" s="7" t="s">
        <v>303</v>
      </c>
      <c r="B210" s="8">
        <v>44202</v>
      </c>
      <c r="C210" s="7" t="s">
        <v>253</v>
      </c>
      <c r="D210" s="7" t="s">
        <v>254</v>
      </c>
      <c r="E210" s="9">
        <v>17329.57</v>
      </c>
      <c r="F210" s="24"/>
      <c r="G210" s="22"/>
      <c r="H210" s="23"/>
    </row>
    <row r="211" spans="1:8" ht="15.75">
      <c r="A211" s="7" t="s">
        <v>286</v>
      </c>
      <c r="B211" s="8">
        <v>44202</v>
      </c>
      <c r="C211" s="7" t="s">
        <v>253</v>
      </c>
      <c r="D211" s="7" t="s">
        <v>254</v>
      </c>
      <c r="E211" s="9">
        <v>62617.37</v>
      </c>
      <c r="F211" s="24"/>
      <c r="G211" s="22"/>
      <c r="H211" s="23"/>
    </row>
    <row r="212" spans="1:8" ht="15.75">
      <c r="A212" s="7" t="s">
        <v>304</v>
      </c>
      <c r="B212" s="8" t="s">
        <v>305</v>
      </c>
      <c r="C212" s="7" t="s">
        <v>253</v>
      </c>
      <c r="D212" s="7" t="s">
        <v>254</v>
      </c>
      <c r="E212" s="9">
        <v>32503.41</v>
      </c>
      <c r="F212" s="24"/>
      <c r="G212" s="22"/>
      <c r="H212" s="23"/>
    </row>
    <row r="213" spans="1:8" ht="15.75">
      <c r="A213" s="7" t="s">
        <v>276</v>
      </c>
      <c r="B213" s="8">
        <v>44195</v>
      </c>
      <c r="C213" s="7" t="s">
        <v>253</v>
      </c>
      <c r="D213" s="7" t="s">
        <v>254</v>
      </c>
      <c r="E213" s="9">
        <v>41382.03</v>
      </c>
      <c r="F213" s="24"/>
      <c r="G213" s="22"/>
      <c r="H213" s="23"/>
    </row>
    <row r="214" spans="1:8" ht="15.75">
      <c r="A214" s="7" t="s">
        <v>306</v>
      </c>
      <c r="B214" s="8">
        <v>44202</v>
      </c>
      <c r="C214" s="7" t="s">
        <v>253</v>
      </c>
      <c r="D214" s="7" t="s">
        <v>254</v>
      </c>
      <c r="E214" s="9">
        <v>50637.99</v>
      </c>
      <c r="F214" s="24"/>
      <c r="G214" s="22"/>
      <c r="H214" s="23"/>
    </row>
    <row r="215" spans="1:8" ht="15.75">
      <c r="A215" s="7" t="s">
        <v>307</v>
      </c>
      <c r="B215" s="8">
        <v>44151</v>
      </c>
      <c r="C215" s="7" t="s">
        <v>308</v>
      </c>
      <c r="D215" s="7" t="s">
        <v>309</v>
      </c>
      <c r="E215" s="9">
        <f>249534.29*58.6</f>
        <v>14622709.394000001</v>
      </c>
      <c r="F215" s="24">
        <v>1406</v>
      </c>
      <c r="G215" s="22">
        <v>44277</v>
      </c>
      <c r="H215" s="23"/>
    </row>
    <row r="216" spans="1:8" ht="15.75">
      <c r="A216" s="7" t="s">
        <v>310</v>
      </c>
      <c r="B216" s="8">
        <v>44242</v>
      </c>
      <c r="C216" s="7" t="s">
        <v>60</v>
      </c>
      <c r="D216" s="7" t="s">
        <v>311</v>
      </c>
      <c r="E216" s="9">
        <v>3080000</v>
      </c>
      <c r="F216" s="24"/>
      <c r="G216" s="22"/>
      <c r="H216" s="23"/>
    </row>
    <row r="217" spans="1:8" ht="15.75">
      <c r="A217" s="7" t="s">
        <v>312</v>
      </c>
      <c r="B217" s="8">
        <v>44218</v>
      </c>
      <c r="C217" s="7" t="s">
        <v>60</v>
      </c>
      <c r="D217" s="7" t="s">
        <v>313</v>
      </c>
      <c r="E217" s="9">
        <v>3080000</v>
      </c>
      <c r="F217" s="24"/>
      <c r="G217" s="22"/>
      <c r="H217" s="23"/>
    </row>
    <row r="218" spans="1:8" ht="15.75">
      <c r="A218" s="7" t="s">
        <v>314</v>
      </c>
      <c r="B218" s="8">
        <v>44270</v>
      </c>
      <c r="C218" s="7" t="s">
        <v>29</v>
      </c>
      <c r="D218" s="7" t="s">
        <v>81</v>
      </c>
      <c r="E218" s="9">
        <v>9019805.6500000004</v>
      </c>
      <c r="F218" s="24"/>
      <c r="G218" s="22"/>
      <c r="H218" s="23"/>
    </row>
    <row r="219" spans="1:8" ht="15.75">
      <c r="A219" s="7" t="s">
        <v>315</v>
      </c>
      <c r="B219" s="8">
        <v>44263</v>
      </c>
      <c r="C219" s="7" t="s">
        <v>29</v>
      </c>
      <c r="D219" s="7" t="s">
        <v>81</v>
      </c>
      <c r="E219" s="9">
        <v>8987548.3200000003</v>
      </c>
      <c r="F219" s="24"/>
      <c r="G219" s="22"/>
      <c r="H219" s="23"/>
    </row>
    <row r="220" spans="1:8" ht="15.75">
      <c r="A220" s="7" t="s">
        <v>316</v>
      </c>
      <c r="B220" s="8">
        <v>44242</v>
      </c>
      <c r="C220" s="7" t="s">
        <v>17</v>
      </c>
      <c r="D220" s="7" t="s">
        <v>317</v>
      </c>
      <c r="E220" s="9">
        <v>5613136.0999999996</v>
      </c>
      <c r="F220" s="24"/>
      <c r="G220" s="22"/>
      <c r="H220" s="23"/>
    </row>
    <row r="221" spans="1:8" ht="15.75">
      <c r="A221" s="7" t="s">
        <v>318</v>
      </c>
      <c r="B221" s="8">
        <v>44242</v>
      </c>
      <c r="C221" s="7" t="s">
        <v>17</v>
      </c>
      <c r="D221" s="7" t="s">
        <v>319</v>
      </c>
      <c r="E221" s="9">
        <v>5613136.0999999996</v>
      </c>
      <c r="F221" s="24"/>
      <c r="G221" s="22"/>
      <c r="H221" s="23"/>
    </row>
    <row r="222" spans="1:8" ht="15.75">
      <c r="A222" s="7" t="s">
        <v>320</v>
      </c>
      <c r="B222" s="8">
        <v>44242</v>
      </c>
      <c r="C222" s="7" t="s">
        <v>17</v>
      </c>
      <c r="D222" s="7" t="s">
        <v>321</v>
      </c>
      <c r="E222" s="9">
        <v>5613136.0999999996</v>
      </c>
      <c r="F222" s="24"/>
      <c r="G222" s="22"/>
      <c r="H222" s="23"/>
    </row>
    <row r="223" spans="1:8" ht="15.75">
      <c r="A223" s="7" t="s">
        <v>322</v>
      </c>
      <c r="B223" s="8">
        <v>44243</v>
      </c>
      <c r="C223" s="7" t="s">
        <v>17</v>
      </c>
      <c r="D223" s="7" t="s">
        <v>323</v>
      </c>
      <c r="E223" s="9">
        <v>393012.85</v>
      </c>
      <c r="F223" s="24"/>
      <c r="G223" s="22"/>
      <c r="H223" s="23"/>
    </row>
    <row r="224" spans="1:8" ht="15.75">
      <c r="A224" s="7" t="s">
        <v>324</v>
      </c>
      <c r="B224" s="8">
        <v>44250</v>
      </c>
      <c r="C224" s="7" t="s">
        <v>17</v>
      </c>
      <c r="D224" s="7" t="s">
        <v>325</v>
      </c>
      <c r="E224" s="9">
        <v>393012.85</v>
      </c>
      <c r="F224" s="24"/>
      <c r="G224" s="22"/>
      <c r="H224" s="23"/>
    </row>
    <row r="225" spans="1:8" ht="15.75">
      <c r="A225" s="7" t="s">
        <v>326</v>
      </c>
      <c r="B225" s="8">
        <v>44270</v>
      </c>
      <c r="C225" s="7" t="s">
        <v>17</v>
      </c>
      <c r="D225" s="7" t="s">
        <v>327</v>
      </c>
      <c r="E225" s="9">
        <v>5613136.0999999996</v>
      </c>
      <c r="F225" s="24"/>
      <c r="G225" s="22"/>
      <c r="H225" s="23"/>
    </row>
    <row r="226" spans="1:8" ht="15.75">
      <c r="A226" s="7" t="s">
        <v>328</v>
      </c>
      <c r="B226" s="8">
        <v>44270</v>
      </c>
      <c r="C226" s="7" t="s">
        <v>17</v>
      </c>
      <c r="D226" s="7" t="s">
        <v>329</v>
      </c>
      <c r="E226" s="9">
        <v>5613136.0999999996</v>
      </c>
      <c r="F226" s="24"/>
      <c r="G226" s="22"/>
      <c r="H226" s="23"/>
    </row>
    <row r="227" spans="1:8" ht="31.5">
      <c r="A227" s="7" t="s">
        <v>77</v>
      </c>
      <c r="B227" s="8">
        <v>44256</v>
      </c>
      <c r="C227" s="7" t="s">
        <v>208</v>
      </c>
      <c r="D227" s="7" t="s">
        <v>330</v>
      </c>
      <c r="E227" s="9">
        <v>6631616</v>
      </c>
      <c r="F227" s="24"/>
      <c r="G227" s="22"/>
      <c r="H227" s="23"/>
    </row>
    <row r="228" spans="1:8" ht="15.75">
      <c r="A228" s="7" t="s">
        <v>331</v>
      </c>
      <c r="B228" s="8">
        <v>44266</v>
      </c>
      <c r="C228" s="7" t="s">
        <v>332</v>
      </c>
      <c r="D228" s="7" t="s">
        <v>333</v>
      </c>
      <c r="E228" s="9">
        <v>1771672.3</v>
      </c>
      <c r="F228" s="24"/>
      <c r="G228" s="22"/>
      <c r="H228" s="23"/>
    </row>
    <row r="229" spans="1:8" ht="15.75">
      <c r="A229" s="7" t="s">
        <v>334</v>
      </c>
      <c r="B229" s="8">
        <v>44258</v>
      </c>
      <c r="C229" s="7" t="s">
        <v>332</v>
      </c>
      <c r="D229" s="7" t="s">
        <v>333</v>
      </c>
      <c r="E229" s="9">
        <v>1620838.83</v>
      </c>
      <c r="F229" s="24"/>
      <c r="G229" s="22"/>
      <c r="H229" s="23"/>
    </row>
    <row r="230" spans="1:8" ht="15.75">
      <c r="A230" s="7" t="s">
        <v>335</v>
      </c>
      <c r="B230" s="8">
        <v>44263</v>
      </c>
      <c r="C230" s="7" t="s">
        <v>332</v>
      </c>
      <c r="D230" s="7" t="s">
        <v>333</v>
      </c>
      <c r="E230" s="9">
        <v>968145.75</v>
      </c>
      <c r="F230" s="24"/>
      <c r="G230" s="22"/>
      <c r="H230" s="23"/>
    </row>
    <row r="231" spans="1:8" ht="15.75">
      <c r="A231" s="7" t="s">
        <v>336</v>
      </c>
      <c r="B231" s="8">
        <v>44264</v>
      </c>
      <c r="C231" s="7" t="s">
        <v>337</v>
      </c>
      <c r="D231" s="7" t="s">
        <v>338</v>
      </c>
      <c r="E231" s="9">
        <v>10400</v>
      </c>
      <c r="F231" s="24"/>
      <c r="G231" s="22"/>
      <c r="H231" s="23"/>
    </row>
    <row r="232" spans="1:8" ht="15.75">
      <c r="A232" s="7" t="s">
        <v>339</v>
      </c>
      <c r="B232" s="8">
        <v>44121</v>
      </c>
      <c r="C232" s="7" t="s">
        <v>340</v>
      </c>
      <c r="D232" s="7" t="s">
        <v>341</v>
      </c>
      <c r="E232" s="9">
        <v>1000000</v>
      </c>
      <c r="F232" s="24"/>
      <c r="G232" s="22"/>
      <c r="H232" s="23"/>
    </row>
    <row r="233" spans="1:8" ht="15.75">
      <c r="A233" s="7" t="s">
        <v>342</v>
      </c>
      <c r="B233" s="8">
        <v>44265</v>
      </c>
      <c r="C233" s="7" t="s">
        <v>203</v>
      </c>
      <c r="D233" s="7" t="s">
        <v>341</v>
      </c>
      <c r="E233" s="9">
        <v>3000000</v>
      </c>
      <c r="F233" s="24"/>
      <c r="G233" s="22"/>
      <c r="H233" s="23"/>
    </row>
    <row r="234" spans="1:8" ht="15.75">
      <c r="A234" s="7" t="s">
        <v>343</v>
      </c>
      <c r="B234" s="8">
        <v>44267</v>
      </c>
      <c r="C234" s="7" t="s">
        <v>344</v>
      </c>
      <c r="D234" s="7" t="s">
        <v>341</v>
      </c>
      <c r="E234" s="9">
        <v>3000000</v>
      </c>
      <c r="F234" s="24"/>
      <c r="G234" s="22"/>
      <c r="H234" s="23"/>
    </row>
    <row r="235" spans="1:8" ht="15.75">
      <c r="A235" s="7" t="s">
        <v>345</v>
      </c>
      <c r="B235" s="8">
        <v>44260</v>
      </c>
      <c r="C235" s="7" t="s">
        <v>346</v>
      </c>
      <c r="D235" s="7" t="s">
        <v>341</v>
      </c>
      <c r="E235" s="9">
        <v>2000000</v>
      </c>
      <c r="F235" s="24"/>
      <c r="G235" s="22"/>
      <c r="H235" s="23"/>
    </row>
    <row r="236" spans="1:8" ht="15.75">
      <c r="A236" s="7" t="s">
        <v>347</v>
      </c>
      <c r="B236" s="8">
        <v>44260</v>
      </c>
      <c r="C236" s="7" t="s">
        <v>346</v>
      </c>
      <c r="D236" s="7" t="s">
        <v>341</v>
      </c>
      <c r="E236" s="9">
        <v>5000000</v>
      </c>
      <c r="F236" s="24"/>
      <c r="G236" s="22"/>
      <c r="H236" s="23"/>
    </row>
    <row r="237" spans="1:8" ht="15.75">
      <c r="A237" s="7" t="s">
        <v>28</v>
      </c>
      <c r="B237" s="8">
        <v>44270</v>
      </c>
      <c r="C237" s="7" t="s">
        <v>348</v>
      </c>
      <c r="D237" s="7" t="s">
        <v>333</v>
      </c>
      <c r="E237" s="9">
        <v>3940835.97</v>
      </c>
      <c r="F237" s="24"/>
      <c r="G237" s="22"/>
      <c r="H237" s="23"/>
    </row>
    <row r="238" spans="1:8" ht="15.75">
      <c r="A238" s="7" t="s">
        <v>349</v>
      </c>
      <c r="B238" s="8">
        <v>44267</v>
      </c>
      <c r="C238" s="7" t="s">
        <v>228</v>
      </c>
      <c r="D238" s="7" t="s">
        <v>350</v>
      </c>
      <c r="E238" s="9">
        <v>731187</v>
      </c>
      <c r="F238" s="24"/>
      <c r="G238" s="22"/>
      <c r="H238" s="23"/>
    </row>
    <row r="239" spans="1:8" ht="15.75">
      <c r="A239" s="7" t="s">
        <v>351</v>
      </c>
      <c r="B239" s="8">
        <v>44265</v>
      </c>
      <c r="C239" s="7" t="s">
        <v>228</v>
      </c>
      <c r="D239" s="7" t="s">
        <v>352</v>
      </c>
      <c r="E239" s="9">
        <v>116959.83</v>
      </c>
      <c r="F239" s="24"/>
      <c r="G239" s="22"/>
      <c r="H239" s="23"/>
    </row>
    <row r="240" spans="1:8" ht="15.75">
      <c r="A240" s="7" t="s">
        <v>353</v>
      </c>
      <c r="B240" s="8">
        <v>44265</v>
      </c>
      <c r="C240" s="7" t="s">
        <v>228</v>
      </c>
      <c r="D240" s="7" t="s">
        <v>350</v>
      </c>
      <c r="E240" s="9">
        <v>2193561</v>
      </c>
      <c r="F240" s="24"/>
      <c r="G240" s="22"/>
      <c r="H240" s="23"/>
    </row>
    <row r="241" spans="1:8" ht="15.75">
      <c r="A241" s="7" t="s">
        <v>354</v>
      </c>
      <c r="B241" s="8">
        <v>44253</v>
      </c>
      <c r="C241" s="7" t="s">
        <v>355</v>
      </c>
      <c r="D241" s="7" t="s">
        <v>254</v>
      </c>
      <c r="E241" s="9">
        <v>19060.75</v>
      </c>
      <c r="F241" s="24"/>
      <c r="G241" s="22"/>
      <c r="H241" s="23"/>
    </row>
    <row r="242" spans="1:8" ht="15.75">
      <c r="A242" s="7" t="s">
        <v>356</v>
      </c>
      <c r="B242" s="8">
        <v>44253</v>
      </c>
      <c r="C242" s="7" t="s">
        <v>355</v>
      </c>
      <c r="D242" s="7" t="s">
        <v>254</v>
      </c>
      <c r="E242" s="9">
        <v>39118.51</v>
      </c>
      <c r="F242" s="24"/>
      <c r="G242" s="22"/>
      <c r="H242" s="23"/>
    </row>
    <row r="243" spans="1:8" ht="15.75">
      <c r="A243" s="7" t="s">
        <v>357</v>
      </c>
      <c r="B243" s="8">
        <v>44253</v>
      </c>
      <c r="C243" s="7" t="s">
        <v>355</v>
      </c>
      <c r="D243" s="7" t="s">
        <v>254</v>
      </c>
      <c r="E243" s="9">
        <v>87281.06</v>
      </c>
      <c r="F243" s="24"/>
      <c r="G243" s="22"/>
      <c r="H243" s="23"/>
    </row>
    <row r="244" spans="1:8" ht="15.75">
      <c r="A244" s="7" t="s">
        <v>358</v>
      </c>
      <c r="B244" s="8">
        <v>44253</v>
      </c>
      <c r="C244" s="7" t="s">
        <v>355</v>
      </c>
      <c r="D244" s="7" t="s">
        <v>254</v>
      </c>
      <c r="E244" s="9">
        <v>99140.3</v>
      </c>
      <c r="F244" s="24"/>
      <c r="G244" s="22"/>
      <c r="H244" s="23"/>
    </row>
    <row r="245" spans="1:8" ht="15.75">
      <c r="A245" s="7" t="s">
        <v>324</v>
      </c>
      <c r="B245" s="8">
        <v>44253</v>
      </c>
      <c r="C245" s="7" t="s">
        <v>355</v>
      </c>
      <c r="D245" s="7" t="s">
        <v>254</v>
      </c>
      <c r="E245" s="9">
        <v>51987.55</v>
      </c>
      <c r="F245" s="24"/>
      <c r="G245" s="22"/>
      <c r="H245" s="23"/>
    </row>
    <row r="246" spans="1:8" ht="15.75">
      <c r="A246" s="7" t="s">
        <v>359</v>
      </c>
      <c r="B246" s="8">
        <v>44253</v>
      </c>
      <c r="C246" s="7" t="s">
        <v>355</v>
      </c>
      <c r="D246" s="7" t="s">
        <v>254</v>
      </c>
      <c r="E246" s="9">
        <v>33008.879999999997</v>
      </c>
      <c r="F246" s="24"/>
      <c r="G246" s="22"/>
      <c r="H246" s="23"/>
    </row>
    <row r="247" spans="1:8" ht="15.75">
      <c r="A247" s="7" t="s">
        <v>360</v>
      </c>
      <c r="B247" s="8">
        <v>44253</v>
      </c>
      <c r="C247" s="7" t="s">
        <v>355</v>
      </c>
      <c r="D247" s="7" t="s">
        <v>254</v>
      </c>
      <c r="E247" s="9">
        <v>35049.65</v>
      </c>
      <c r="F247" s="24"/>
      <c r="G247" s="22"/>
      <c r="H247" s="23"/>
    </row>
    <row r="248" spans="1:8" ht="15.75">
      <c r="A248" s="7" t="s">
        <v>361</v>
      </c>
      <c r="B248" s="8">
        <v>44253</v>
      </c>
      <c r="C248" s="7" t="s">
        <v>355</v>
      </c>
      <c r="D248" s="7" t="s">
        <v>254</v>
      </c>
      <c r="E248" s="9">
        <v>5746.96</v>
      </c>
      <c r="F248" s="24"/>
      <c r="G248" s="22"/>
      <c r="H248" s="23"/>
    </row>
    <row r="249" spans="1:8" ht="15.75">
      <c r="A249" s="7" t="s">
        <v>362</v>
      </c>
      <c r="B249" s="8">
        <v>44253</v>
      </c>
      <c r="C249" s="7" t="s">
        <v>355</v>
      </c>
      <c r="D249" s="7" t="s">
        <v>254</v>
      </c>
      <c r="E249" s="9">
        <v>22960.34</v>
      </c>
      <c r="F249" s="24"/>
      <c r="G249" s="22"/>
      <c r="H249" s="23"/>
    </row>
    <row r="250" spans="1:8" ht="15.75">
      <c r="A250" s="7" t="s">
        <v>363</v>
      </c>
      <c r="B250" s="8">
        <v>44253</v>
      </c>
      <c r="C250" s="7" t="s">
        <v>355</v>
      </c>
      <c r="D250" s="7" t="s">
        <v>254</v>
      </c>
      <c r="E250" s="9">
        <v>23475.279999999999</v>
      </c>
      <c r="F250" s="24"/>
      <c r="G250" s="22"/>
      <c r="H250" s="23"/>
    </row>
    <row r="251" spans="1:8" ht="15.75">
      <c r="A251" s="7" t="s">
        <v>364</v>
      </c>
      <c r="B251" s="8">
        <v>44253</v>
      </c>
      <c r="C251" s="7" t="s">
        <v>355</v>
      </c>
      <c r="D251" s="7" t="s">
        <v>254</v>
      </c>
      <c r="E251" s="9">
        <v>48177.04</v>
      </c>
      <c r="F251" s="24"/>
      <c r="G251" s="22"/>
      <c r="H251" s="23"/>
    </row>
    <row r="252" spans="1:8" ht="15.75">
      <c r="A252" s="7" t="s">
        <v>365</v>
      </c>
      <c r="B252" s="8">
        <v>44253</v>
      </c>
      <c r="C252" s="7" t="s">
        <v>355</v>
      </c>
      <c r="D252" s="7" t="s">
        <v>254</v>
      </c>
      <c r="E252" s="9">
        <v>3430.85</v>
      </c>
      <c r="F252" s="24"/>
      <c r="G252" s="22"/>
      <c r="H252" s="23"/>
    </row>
    <row r="253" spans="1:8" ht="15.75">
      <c r="A253" s="7" t="s">
        <v>366</v>
      </c>
      <c r="B253" s="8">
        <v>44253</v>
      </c>
      <c r="C253" s="7" t="s">
        <v>355</v>
      </c>
      <c r="D253" s="7" t="s">
        <v>254</v>
      </c>
      <c r="E253" s="9">
        <v>22507.56</v>
      </c>
      <c r="F253" s="24"/>
      <c r="G253" s="22"/>
      <c r="H253" s="23"/>
    </row>
    <row r="254" spans="1:8" ht="15.75">
      <c r="A254" s="7" t="s">
        <v>367</v>
      </c>
      <c r="B254" s="8">
        <v>44253</v>
      </c>
      <c r="C254" s="7" t="s">
        <v>355</v>
      </c>
      <c r="D254" s="7" t="s">
        <v>254</v>
      </c>
      <c r="E254" s="9">
        <v>80038.63</v>
      </c>
      <c r="F254" s="24"/>
      <c r="G254" s="22"/>
      <c r="H254" s="23"/>
    </row>
    <row r="255" spans="1:8" ht="15.75">
      <c r="A255" s="7" t="s">
        <v>368</v>
      </c>
      <c r="B255" s="8">
        <v>44253</v>
      </c>
      <c r="C255" s="7" t="s">
        <v>355</v>
      </c>
      <c r="D255" s="7" t="s">
        <v>254</v>
      </c>
      <c r="E255" s="9">
        <v>24423.21</v>
      </c>
      <c r="F255" s="24"/>
      <c r="G255" s="22"/>
      <c r="H255" s="23"/>
    </row>
    <row r="256" spans="1:8" ht="15.75">
      <c r="A256" s="7" t="s">
        <v>369</v>
      </c>
      <c r="B256" s="8">
        <v>44253</v>
      </c>
      <c r="C256" s="7" t="s">
        <v>355</v>
      </c>
      <c r="D256" s="7" t="s">
        <v>254</v>
      </c>
      <c r="E256" s="9">
        <v>13940.02</v>
      </c>
      <c r="F256" s="24"/>
      <c r="G256" s="22"/>
      <c r="H256" s="23"/>
    </row>
    <row r="257" spans="1:8" ht="15.75">
      <c r="A257" s="7" t="s">
        <v>370</v>
      </c>
      <c r="B257" s="8">
        <v>44253</v>
      </c>
      <c r="C257" s="7" t="s">
        <v>355</v>
      </c>
      <c r="D257" s="7" t="s">
        <v>254</v>
      </c>
      <c r="E257" s="9">
        <v>95483.82</v>
      </c>
      <c r="F257" s="24"/>
      <c r="G257" s="22"/>
      <c r="H257" s="23"/>
    </row>
    <row r="258" spans="1:8" ht="15.75">
      <c r="A258" s="7" t="s">
        <v>371</v>
      </c>
      <c r="B258" s="8">
        <v>44253</v>
      </c>
      <c r="C258" s="7" t="s">
        <v>355</v>
      </c>
      <c r="D258" s="7" t="s">
        <v>254</v>
      </c>
      <c r="E258" s="9">
        <v>40938.65</v>
      </c>
      <c r="F258" s="24"/>
      <c r="G258" s="22"/>
      <c r="H258" s="23"/>
    </row>
    <row r="259" spans="1:8" ht="15.75">
      <c r="A259" s="7" t="s">
        <v>328</v>
      </c>
      <c r="B259" s="8">
        <v>44253</v>
      </c>
      <c r="C259" s="7" t="s">
        <v>355</v>
      </c>
      <c r="D259" s="7" t="s">
        <v>254</v>
      </c>
      <c r="E259" s="9">
        <v>16685.05</v>
      </c>
      <c r="F259" s="24"/>
      <c r="G259" s="22"/>
      <c r="H259" s="23"/>
    </row>
    <row r="260" spans="1:8" ht="15.75">
      <c r="A260" s="7" t="s">
        <v>372</v>
      </c>
      <c r="B260" s="8">
        <v>44253</v>
      </c>
      <c r="C260" s="7" t="s">
        <v>355</v>
      </c>
      <c r="D260" s="7" t="s">
        <v>254</v>
      </c>
      <c r="E260" s="9">
        <v>12393.42</v>
      </c>
      <c r="F260" s="24"/>
      <c r="G260" s="22"/>
      <c r="H260" s="23"/>
    </row>
    <row r="261" spans="1:8" ht="15.75">
      <c r="A261" s="7" t="s">
        <v>373</v>
      </c>
      <c r="B261" s="8">
        <v>44253</v>
      </c>
      <c r="C261" s="7" t="s">
        <v>355</v>
      </c>
      <c r="D261" s="7" t="s">
        <v>254</v>
      </c>
      <c r="E261" s="9">
        <v>17239.7</v>
      </c>
      <c r="F261" s="24"/>
      <c r="G261" s="22"/>
      <c r="H261" s="23"/>
    </row>
    <row r="262" spans="1:8" ht="15.75">
      <c r="A262" s="7" t="s">
        <v>374</v>
      </c>
      <c r="B262" s="8">
        <v>44253</v>
      </c>
      <c r="C262" s="7" t="s">
        <v>355</v>
      </c>
      <c r="D262" s="7" t="s">
        <v>254</v>
      </c>
      <c r="E262" s="9">
        <v>74054.83</v>
      </c>
      <c r="F262" s="24"/>
      <c r="G262" s="22"/>
      <c r="H262" s="23"/>
    </row>
    <row r="263" spans="1:8" ht="15.75">
      <c r="A263" s="7" t="s">
        <v>375</v>
      </c>
      <c r="B263" s="8">
        <v>44253</v>
      </c>
      <c r="C263" s="7" t="s">
        <v>355</v>
      </c>
      <c r="D263" s="7" t="s">
        <v>254</v>
      </c>
      <c r="E263" s="9">
        <v>85177.29</v>
      </c>
      <c r="F263" s="24"/>
      <c r="G263" s="22"/>
      <c r="H263" s="23"/>
    </row>
    <row r="264" spans="1:8" ht="15.75">
      <c r="A264" s="7" t="s">
        <v>376</v>
      </c>
      <c r="B264" s="8">
        <v>44253</v>
      </c>
      <c r="C264" s="7" t="s">
        <v>355</v>
      </c>
      <c r="D264" s="7" t="s">
        <v>254</v>
      </c>
      <c r="E264" s="9">
        <v>20660.14</v>
      </c>
      <c r="F264" s="24"/>
      <c r="G264" s="22"/>
      <c r="H264" s="23"/>
    </row>
    <row r="265" spans="1:8" ht="15.75">
      <c r="A265" s="7" t="s">
        <v>377</v>
      </c>
      <c r="B265" s="8">
        <v>44253</v>
      </c>
      <c r="C265" s="7" t="s">
        <v>355</v>
      </c>
      <c r="D265" s="7" t="s">
        <v>254</v>
      </c>
      <c r="E265" s="9">
        <v>22589.15</v>
      </c>
      <c r="F265" s="24"/>
      <c r="G265" s="22"/>
      <c r="H265" s="23"/>
    </row>
    <row r="266" spans="1:8" ht="15.75">
      <c r="A266" s="7" t="s">
        <v>378</v>
      </c>
      <c r="B266" s="8">
        <v>44253</v>
      </c>
      <c r="C266" s="7" t="s">
        <v>355</v>
      </c>
      <c r="D266" s="7" t="s">
        <v>254</v>
      </c>
      <c r="E266" s="9">
        <v>197991.49</v>
      </c>
      <c r="F266" s="24"/>
      <c r="G266" s="22"/>
      <c r="H266" s="23"/>
    </row>
    <row r="267" spans="1:8" ht="15.75">
      <c r="A267" s="7" t="s">
        <v>379</v>
      </c>
      <c r="B267" s="8">
        <v>44253</v>
      </c>
      <c r="C267" s="7" t="s">
        <v>355</v>
      </c>
      <c r="D267" s="7" t="s">
        <v>254</v>
      </c>
      <c r="E267" s="9">
        <v>12797.69</v>
      </c>
      <c r="F267" s="24"/>
      <c r="G267" s="22"/>
      <c r="H267" s="23"/>
    </row>
    <row r="268" spans="1:8" ht="15.75">
      <c r="A268" s="7" t="s">
        <v>380</v>
      </c>
      <c r="B268" s="8">
        <v>44253</v>
      </c>
      <c r="C268" s="7" t="s">
        <v>355</v>
      </c>
      <c r="D268" s="7" t="s">
        <v>254</v>
      </c>
      <c r="E268" s="9">
        <v>44679.89</v>
      </c>
      <c r="F268" s="24"/>
      <c r="G268" s="22"/>
      <c r="H268" s="23"/>
    </row>
    <row r="269" spans="1:8" ht="15.75">
      <c r="A269" s="7" t="s">
        <v>381</v>
      </c>
      <c r="B269" s="8">
        <v>44253</v>
      </c>
      <c r="C269" s="7" t="s">
        <v>355</v>
      </c>
      <c r="D269" s="7" t="s">
        <v>254</v>
      </c>
      <c r="E269" s="9">
        <v>50939.75</v>
      </c>
      <c r="F269" s="24"/>
      <c r="G269" s="22"/>
      <c r="H269" s="23"/>
    </row>
    <row r="270" spans="1:8" ht="15.75">
      <c r="A270" s="7" t="s">
        <v>382</v>
      </c>
      <c r="B270" s="8">
        <v>44253</v>
      </c>
      <c r="C270" s="7" t="s">
        <v>355</v>
      </c>
      <c r="D270" s="7" t="s">
        <v>254</v>
      </c>
      <c r="E270" s="9">
        <v>39704.269999999997</v>
      </c>
      <c r="F270" s="24"/>
      <c r="G270" s="22"/>
      <c r="H270" s="23"/>
    </row>
    <row r="271" spans="1:8" ht="15.75">
      <c r="A271" s="7" t="s">
        <v>383</v>
      </c>
      <c r="B271" s="8">
        <v>44253</v>
      </c>
      <c r="C271" s="7" t="s">
        <v>355</v>
      </c>
      <c r="D271" s="7" t="s">
        <v>254</v>
      </c>
      <c r="E271" s="9">
        <v>43105.46</v>
      </c>
      <c r="F271" s="24"/>
      <c r="G271" s="22"/>
      <c r="H271" s="23"/>
    </row>
    <row r="272" spans="1:8" ht="15.75">
      <c r="A272" s="7" t="s">
        <v>384</v>
      </c>
      <c r="B272" s="8">
        <v>44253</v>
      </c>
      <c r="C272" s="7" t="s">
        <v>355</v>
      </c>
      <c r="D272" s="7" t="s">
        <v>254</v>
      </c>
      <c r="E272" s="9">
        <v>8895.85</v>
      </c>
      <c r="F272" s="24"/>
      <c r="G272" s="22"/>
      <c r="H272" s="23"/>
    </row>
    <row r="273" spans="1:8" ht="15.75">
      <c r="A273" s="7" t="s">
        <v>385</v>
      </c>
      <c r="B273" s="8">
        <v>44253</v>
      </c>
      <c r="C273" s="7" t="s">
        <v>355</v>
      </c>
      <c r="D273" s="7" t="s">
        <v>254</v>
      </c>
      <c r="E273" s="9">
        <v>7810.98</v>
      </c>
      <c r="F273" s="24"/>
      <c r="G273" s="22"/>
      <c r="H273" s="23"/>
    </row>
    <row r="274" spans="1:8" ht="15.75">
      <c r="A274" s="7" t="s">
        <v>386</v>
      </c>
      <c r="B274" s="8">
        <v>44253</v>
      </c>
      <c r="C274" s="7" t="s">
        <v>355</v>
      </c>
      <c r="D274" s="7" t="s">
        <v>254</v>
      </c>
      <c r="E274" s="9">
        <v>15979.3</v>
      </c>
      <c r="F274" s="24"/>
      <c r="G274" s="22"/>
      <c r="H274" s="23"/>
    </row>
    <row r="275" spans="1:8" ht="15.75">
      <c r="A275" s="7" t="s">
        <v>387</v>
      </c>
      <c r="B275" s="8">
        <v>44253</v>
      </c>
      <c r="C275" s="7" t="s">
        <v>355</v>
      </c>
      <c r="D275" s="7" t="s">
        <v>254</v>
      </c>
      <c r="E275" s="9">
        <v>73774.52</v>
      </c>
      <c r="F275" s="24"/>
      <c r="G275" s="22"/>
      <c r="H275" s="23"/>
    </row>
    <row r="276" spans="1:8" ht="15.75">
      <c r="A276" s="7" t="s">
        <v>388</v>
      </c>
      <c r="B276" s="8">
        <v>44253</v>
      </c>
      <c r="C276" s="7" t="s">
        <v>355</v>
      </c>
      <c r="D276" s="7" t="s">
        <v>254</v>
      </c>
      <c r="E276" s="9">
        <v>38849.75</v>
      </c>
      <c r="F276" s="24"/>
      <c r="G276" s="22"/>
      <c r="H276" s="23"/>
    </row>
    <row r="277" spans="1:8" ht="15.75">
      <c r="A277" s="7" t="s">
        <v>389</v>
      </c>
      <c r="B277" s="8">
        <v>44253</v>
      </c>
      <c r="C277" s="7" t="s">
        <v>355</v>
      </c>
      <c r="D277" s="7" t="s">
        <v>254</v>
      </c>
      <c r="E277" s="9">
        <v>121686.16</v>
      </c>
      <c r="F277" s="24"/>
      <c r="G277" s="22"/>
      <c r="H277" s="23"/>
    </row>
    <row r="278" spans="1:8" ht="15.75">
      <c r="A278" s="7" t="s">
        <v>390</v>
      </c>
      <c r="B278" s="8">
        <v>44253</v>
      </c>
      <c r="C278" s="7" t="s">
        <v>355</v>
      </c>
      <c r="D278" s="7" t="s">
        <v>254</v>
      </c>
      <c r="E278" s="9">
        <v>12964.61</v>
      </c>
      <c r="F278" s="24"/>
      <c r="G278" s="22"/>
      <c r="H278" s="23"/>
    </row>
    <row r="279" spans="1:8" ht="15.75">
      <c r="A279" s="7" t="s">
        <v>391</v>
      </c>
      <c r="B279" s="8">
        <v>44253</v>
      </c>
      <c r="C279" s="7" t="s">
        <v>355</v>
      </c>
      <c r="D279" s="7" t="s">
        <v>254</v>
      </c>
      <c r="E279" s="9">
        <v>22832.82</v>
      </c>
      <c r="F279" s="24"/>
      <c r="G279" s="22"/>
      <c r="H279" s="23"/>
    </row>
    <row r="280" spans="1:8" ht="15.75">
      <c r="A280" s="7" t="s">
        <v>392</v>
      </c>
      <c r="B280" s="8">
        <v>44253</v>
      </c>
      <c r="C280" s="7" t="s">
        <v>355</v>
      </c>
      <c r="D280" s="7" t="s">
        <v>254</v>
      </c>
      <c r="E280" s="9">
        <v>15706.78</v>
      </c>
      <c r="F280" s="24"/>
      <c r="G280" s="22"/>
      <c r="H280" s="23"/>
    </row>
    <row r="281" spans="1:8" ht="15.75">
      <c r="A281" s="7" t="s">
        <v>393</v>
      </c>
      <c r="B281" s="8">
        <v>44253</v>
      </c>
      <c r="C281" s="7" t="s">
        <v>355</v>
      </c>
      <c r="D281" s="7" t="s">
        <v>254</v>
      </c>
      <c r="E281" s="9">
        <v>76839.16</v>
      </c>
      <c r="F281" s="24"/>
      <c r="G281" s="22"/>
      <c r="H281" s="23"/>
    </row>
    <row r="282" spans="1:8" ht="15.75">
      <c r="A282" s="7" t="s">
        <v>394</v>
      </c>
      <c r="B282" s="8">
        <v>44250</v>
      </c>
      <c r="C282" s="7" t="s">
        <v>395</v>
      </c>
      <c r="D282" s="7" t="s">
        <v>254</v>
      </c>
      <c r="E282" s="9">
        <v>9214.3700000000008</v>
      </c>
      <c r="F282" s="24"/>
      <c r="G282" s="22"/>
      <c r="H282" s="23"/>
    </row>
    <row r="283" spans="1:8" ht="15.75">
      <c r="A283" s="7" t="s">
        <v>396</v>
      </c>
      <c r="B283" s="8">
        <v>44250</v>
      </c>
      <c r="C283" s="7" t="s">
        <v>395</v>
      </c>
      <c r="D283" s="7" t="s">
        <v>254</v>
      </c>
      <c r="E283" s="9">
        <v>25312.84</v>
      </c>
      <c r="F283" s="24"/>
      <c r="G283" s="22"/>
      <c r="H283" s="23"/>
    </row>
    <row r="284" spans="1:8" ht="15.75">
      <c r="A284" s="7" t="s">
        <v>397</v>
      </c>
      <c r="B284" s="8">
        <v>44250</v>
      </c>
      <c r="C284" s="7" t="s">
        <v>395</v>
      </c>
      <c r="D284" s="7" t="s">
        <v>254</v>
      </c>
      <c r="E284" s="9">
        <v>9976.82</v>
      </c>
      <c r="F284" s="24"/>
      <c r="G284" s="22"/>
      <c r="H284" s="23"/>
    </row>
    <row r="285" spans="1:8" ht="15.75">
      <c r="A285" s="7" t="s">
        <v>398</v>
      </c>
      <c r="B285" s="8">
        <v>44250</v>
      </c>
      <c r="C285" s="7" t="s">
        <v>395</v>
      </c>
      <c r="D285" s="7" t="s">
        <v>254</v>
      </c>
      <c r="E285" s="9">
        <f>2704.17+3510.76</f>
        <v>6214.93</v>
      </c>
      <c r="F285" s="24"/>
      <c r="G285" s="22"/>
      <c r="H285" s="23"/>
    </row>
    <row r="286" spans="1:8" ht="15.75">
      <c r="A286" s="7" t="s">
        <v>399</v>
      </c>
      <c r="B286" s="8">
        <v>44250</v>
      </c>
      <c r="C286" s="7" t="s">
        <v>395</v>
      </c>
      <c r="D286" s="7" t="s">
        <v>254</v>
      </c>
      <c r="E286" s="9">
        <v>36817.97</v>
      </c>
      <c r="F286" s="24"/>
      <c r="G286" s="22"/>
      <c r="H286" s="23"/>
    </row>
    <row r="287" spans="1:8" ht="15.75">
      <c r="A287" s="7" t="s">
        <v>400</v>
      </c>
      <c r="B287" s="8">
        <v>44250</v>
      </c>
      <c r="C287" s="7" t="s">
        <v>395</v>
      </c>
      <c r="D287" s="7" t="s">
        <v>254</v>
      </c>
      <c r="E287" s="9">
        <v>45367.21</v>
      </c>
      <c r="F287" s="24"/>
      <c r="G287" s="22"/>
      <c r="H287" s="23"/>
    </row>
    <row r="288" spans="1:8" ht="15.75">
      <c r="A288" s="7" t="s">
        <v>401</v>
      </c>
      <c r="B288" s="8">
        <v>44250</v>
      </c>
      <c r="C288" s="7" t="s">
        <v>395</v>
      </c>
      <c r="D288" s="7" t="s">
        <v>254</v>
      </c>
      <c r="E288" s="9">
        <v>22322.67</v>
      </c>
      <c r="F288" s="24"/>
      <c r="G288" s="22"/>
      <c r="H288" s="23"/>
    </row>
    <row r="289" spans="1:8" ht="15.75">
      <c r="A289" s="7" t="s">
        <v>402</v>
      </c>
      <c r="B289" s="8">
        <v>44250</v>
      </c>
      <c r="C289" s="7" t="s">
        <v>395</v>
      </c>
      <c r="D289" s="7" t="s">
        <v>254</v>
      </c>
      <c r="E289" s="9">
        <v>27395.360000000001</v>
      </c>
      <c r="F289" s="24"/>
      <c r="G289" s="22"/>
      <c r="H289" s="23"/>
    </row>
    <row r="290" spans="1:8" ht="15.75">
      <c r="A290" s="7" t="s">
        <v>403</v>
      </c>
      <c r="B290" s="8">
        <v>44250</v>
      </c>
      <c r="C290" s="7" t="s">
        <v>395</v>
      </c>
      <c r="D290" s="7" t="s">
        <v>254</v>
      </c>
      <c r="E290" s="9">
        <v>9976.82</v>
      </c>
      <c r="F290" s="24"/>
      <c r="G290" s="22"/>
      <c r="H290" s="23"/>
    </row>
    <row r="291" spans="1:8" ht="15.75">
      <c r="A291" s="7" t="s">
        <v>404</v>
      </c>
      <c r="B291" s="8">
        <v>44250</v>
      </c>
      <c r="C291" s="7" t="s">
        <v>395</v>
      </c>
      <c r="D291" s="7" t="s">
        <v>254</v>
      </c>
      <c r="E291" s="9">
        <v>9976.82</v>
      </c>
      <c r="F291" s="24"/>
      <c r="G291" s="22"/>
      <c r="H291" s="23"/>
    </row>
    <row r="292" spans="1:8" ht="15.75">
      <c r="A292" s="7" t="s">
        <v>405</v>
      </c>
      <c r="B292" s="8">
        <v>44250</v>
      </c>
      <c r="C292" s="7" t="s">
        <v>395</v>
      </c>
      <c r="D292" s="7" t="s">
        <v>254</v>
      </c>
      <c r="E292" s="9">
        <v>14081.02</v>
      </c>
      <c r="F292" s="24"/>
      <c r="G292" s="22"/>
      <c r="H292" s="23"/>
    </row>
    <row r="293" spans="1:8" ht="15.75">
      <c r="A293" s="7" t="s">
        <v>404</v>
      </c>
      <c r="B293" s="8">
        <v>44250</v>
      </c>
      <c r="C293" s="7" t="s">
        <v>395</v>
      </c>
      <c r="D293" s="7" t="s">
        <v>254</v>
      </c>
      <c r="E293" s="9">
        <v>27082.94</v>
      </c>
      <c r="F293" s="24"/>
      <c r="G293" s="22"/>
      <c r="H293" s="23"/>
    </row>
    <row r="294" spans="1:8" ht="15.75">
      <c r="A294" s="7" t="s">
        <v>406</v>
      </c>
      <c r="B294" s="8">
        <v>44250</v>
      </c>
      <c r="C294" s="7" t="s">
        <v>395</v>
      </c>
      <c r="D294" s="7" t="s">
        <v>254</v>
      </c>
      <c r="E294" s="9">
        <v>9433.4</v>
      </c>
      <c r="F294" s="24"/>
      <c r="G294" s="22"/>
      <c r="H294" s="23"/>
    </row>
    <row r="295" spans="1:8" ht="15.75">
      <c r="A295" s="7" t="s">
        <v>407</v>
      </c>
      <c r="B295" s="8">
        <v>44250</v>
      </c>
      <c r="C295" s="7" t="s">
        <v>395</v>
      </c>
      <c r="D295" s="7" t="s">
        <v>254</v>
      </c>
      <c r="E295" s="9">
        <v>23597.96</v>
      </c>
      <c r="F295" s="24"/>
      <c r="G295" s="22"/>
      <c r="H295" s="23"/>
    </row>
    <row r="296" spans="1:8" ht="15.75">
      <c r="A296" s="7" t="s">
        <v>408</v>
      </c>
      <c r="B296" s="8">
        <v>44250</v>
      </c>
      <c r="C296" s="7" t="s">
        <v>395</v>
      </c>
      <c r="D296" s="7" t="s">
        <v>254</v>
      </c>
      <c r="E296" s="9">
        <v>14117.83</v>
      </c>
      <c r="F296" s="24"/>
      <c r="G296" s="22"/>
      <c r="H296" s="23"/>
    </row>
    <row r="297" spans="1:8" ht="15.75">
      <c r="A297" s="7" t="s">
        <v>409</v>
      </c>
      <c r="B297" s="8">
        <v>44250</v>
      </c>
      <c r="C297" s="7" t="s">
        <v>395</v>
      </c>
      <c r="D297" s="7" t="s">
        <v>254</v>
      </c>
      <c r="E297" s="9">
        <v>9362.14</v>
      </c>
      <c r="F297" s="24"/>
      <c r="G297" s="22"/>
      <c r="H297" s="23"/>
    </row>
    <row r="298" spans="1:8" ht="15.75">
      <c r="A298" s="7" t="s">
        <v>410</v>
      </c>
      <c r="B298" s="8">
        <v>44250</v>
      </c>
      <c r="C298" s="7" t="s">
        <v>395</v>
      </c>
      <c r="D298" s="7" t="s">
        <v>254</v>
      </c>
      <c r="E298" s="9">
        <v>9562.86</v>
      </c>
      <c r="F298" s="24"/>
      <c r="G298" s="22"/>
      <c r="H298" s="23"/>
    </row>
    <row r="299" spans="1:8" ht="15.75">
      <c r="A299" s="7" t="s">
        <v>411</v>
      </c>
      <c r="B299" s="8">
        <v>44250</v>
      </c>
      <c r="C299" s="7" t="s">
        <v>395</v>
      </c>
      <c r="D299" s="7" t="s">
        <v>254</v>
      </c>
      <c r="E299" s="9">
        <v>23524.27</v>
      </c>
      <c r="F299" s="24"/>
      <c r="G299" s="22"/>
      <c r="H299" s="23"/>
    </row>
    <row r="300" spans="1:8" ht="15.75">
      <c r="A300" s="7" t="s">
        <v>412</v>
      </c>
      <c r="B300" s="8">
        <v>44250</v>
      </c>
      <c r="C300" s="7" t="s">
        <v>395</v>
      </c>
      <c r="D300" s="7" t="s">
        <v>254</v>
      </c>
      <c r="E300" s="9">
        <v>19857.54</v>
      </c>
      <c r="F300" s="24"/>
      <c r="G300" s="22"/>
      <c r="H300" s="23"/>
    </row>
    <row r="301" spans="1:8" ht="15.75">
      <c r="A301" s="7" t="s">
        <v>413</v>
      </c>
      <c r="B301" s="8">
        <v>44250</v>
      </c>
      <c r="C301" s="7" t="s">
        <v>395</v>
      </c>
      <c r="D301" s="7" t="s">
        <v>254</v>
      </c>
      <c r="E301" s="9">
        <v>40679.82</v>
      </c>
      <c r="F301" s="24"/>
      <c r="G301" s="22"/>
      <c r="H301" s="23"/>
    </row>
    <row r="302" spans="1:8" ht="15.75">
      <c r="A302" s="7" t="s">
        <v>414</v>
      </c>
      <c r="B302" s="8">
        <v>44250</v>
      </c>
      <c r="C302" s="7" t="s">
        <v>395</v>
      </c>
      <c r="D302" s="7" t="s">
        <v>254</v>
      </c>
      <c r="E302" s="9">
        <v>10195.85</v>
      </c>
      <c r="F302" s="24"/>
      <c r="G302" s="22"/>
      <c r="H302" s="23"/>
    </row>
    <row r="303" spans="1:8" ht="15.75">
      <c r="A303" s="7" t="s">
        <v>415</v>
      </c>
      <c r="B303" s="8">
        <v>44250</v>
      </c>
      <c r="C303" s="7" t="s">
        <v>395</v>
      </c>
      <c r="D303" s="7" t="s">
        <v>254</v>
      </c>
      <c r="E303" s="9">
        <v>39164.74</v>
      </c>
      <c r="F303" s="24"/>
      <c r="G303" s="22"/>
      <c r="H303" s="23"/>
    </row>
    <row r="304" spans="1:8" ht="15.75">
      <c r="A304" s="7" t="s">
        <v>416</v>
      </c>
      <c r="B304" s="8">
        <v>44250</v>
      </c>
      <c r="C304" s="7" t="s">
        <v>395</v>
      </c>
      <c r="D304" s="7" t="s">
        <v>254</v>
      </c>
      <c r="E304" s="9">
        <v>40538.18</v>
      </c>
      <c r="F304" s="24"/>
      <c r="G304" s="22"/>
      <c r="H304" s="23"/>
    </row>
    <row r="305" spans="1:8" ht="15.75">
      <c r="A305" s="7" t="s">
        <v>417</v>
      </c>
      <c r="B305" s="8">
        <v>44256</v>
      </c>
      <c r="C305" s="7" t="s">
        <v>418</v>
      </c>
      <c r="D305" s="7" t="s">
        <v>419</v>
      </c>
      <c r="E305" s="9">
        <v>5333</v>
      </c>
      <c r="F305" s="24"/>
      <c r="G305" s="22"/>
      <c r="H305" s="23"/>
    </row>
    <row r="306" spans="1:8" ht="15.75">
      <c r="A306" s="7" t="s">
        <v>420</v>
      </c>
      <c r="B306" s="8">
        <v>44242</v>
      </c>
      <c r="C306" s="7" t="s">
        <v>421</v>
      </c>
      <c r="D306" s="7" t="s">
        <v>422</v>
      </c>
      <c r="E306" s="9">
        <v>712029.58</v>
      </c>
      <c r="F306" s="24"/>
      <c r="G306" s="22"/>
      <c r="H306" s="23"/>
    </row>
    <row r="307" spans="1:8" ht="15.75">
      <c r="A307" s="7" t="s">
        <v>423</v>
      </c>
      <c r="B307" s="8">
        <v>44042</v>
      </c>
      <c r="C307" s="7" t="s">
        <v>424</v>
      </c>
      <c r="D307" s="7" t="s">
        <v>425</v>
      </c>
      <c r="E307" s="9">
        <v>4090692.86</v>
      </c>
      <c r="F307" s="24"/>
      <c r="G307" s="22"/>
      <c r="H307" s="23"/>
    </row>
    <row r="308" spans="1:8" ht="15.75">
      <c r="A308" s="7" t="s">
        <v>426</v>
      </c>
      <c r="B308" s="8">
        <v>44207</v>
      </c>
      <c r="C308" s="7" t="s">
        <v>427</v>
      </c>
      <c r="D308" s="7" t="s">
        <v>428</v>
      </c>
      <c r="E308" s="9">
        <v>26163.200000000001</v>
      </c>
      <c r="F308" s="24"/>
      <c r="G308" s="22"/>
      <c r="H308" s="23"/>
    </row>
    <row r="309" spans="1:8" ht="15.75">
      <c r="A309" s="7" t="s">
        <v>429</v>
      </c>
      <c r="B309" s="8">
        <v>44256</v>
      </c>
      <c r="C309" s="7" t="s">
        <v>430</v>
      </c>
      <c r="D309" s="7" t="s">
        <v>431</v>
      </c>
      <c r="E309" s="9">
        <v>2808</v>
      </c>
      <c r="F309" s="24"/>
      <c r="G309" s="22"/>
      <c r="H309" s="23"/>
    </row>
    <row r="310" spans="1:8" ht="15.75">
      <c r="A310" s="7" t="s">
        <v>432</v>
      </c>
      <c r="B310" s="8">
        <v>44256</v>
      </c>
      <c r="C310" s="7" t="s">
        <v>430</v>
      </c>
      <c r="D310" s="7" t="s">
        <v>431</v>
      </c>
      <c r="E310" s="9">
        <v>936</v>
      </c>
      <c r="F310" s="24"/>
      <c r="G310" s="22"/>
      <c r="H310" s="23"/>
    </row>
    <row r="311" spans="1:8" ht="15.75">
      <c r="A311" s="7" t="s">
        <v>433</v>
      </c>
      <c r="B311" s="8">
        <v>44253</v>
      </c>
      <c r="C311" s="7" t="s">
        <v>434</v>
      </c>
      <c r="D311" s="7" t="s">
        <v>435</v>
      </c>
      <c r="E311" s="9">
        <v>176670.39</v>
      </c>
      <c r="F311" s="24"/>
      <c r="G311" s="22"/>
      <c r="H311" s="23"/>
    </row>
    <row r="312" spans="1:8" ht="15.75">
      <c r="A312" s="7" t="s">
        <v>436</v>
      </c>
      <c r="B312" s="8">
        <v>44251</v>
      </c>
      <c r="C312" s="7" t="s">
        <v>434</v>
      </c>
      <c r="D312" s="7" t="s">
        <v>437</v>
      </c>
      <c r="E312" s="9">
        <v>176670.39</v>
      </c>
      <c r="F312" s="24"/>
      <c r="G312" s="22"/>
      <c r="H312" s="23"/>
    </row>
    <row r="313" spans="1:8" ht="15.75">
      <c r="A313" s="7" t="s">
        <v>438</v>
      </c>
      <c r="B313" s="8">
        <v>44231</v>
      </c>
      <c r="C313" s="7" t="s">
        <v>439</v>
      </c>
      <c r="D313" s="7" t="s">
        <v>440</v>
      </c>
      <c r="E313" s="9">
        <v>332933.64</v>
      </c>
      <c r="F313" s="24"/>
      <c r="G313" s="22"/>
      <c r="H313" s="23"/>
    </row>
    <row r="314" spans="1:8" ht="15.75">
      <c r="A314" s="7" t="s">
        <v>441</v>
      </c>
      <c r="B314" s="8">
        <v>44231</v>
      </c>
      <c r="C314" s="7" t="s">
        <v>439</v>
      </c>
      <c r="D314" s="7" t="s">
        <v>442</v>
      </c>
      <c r="E314" s="9">
        <v>334767.35999999999</v>
      </c>
      <c r="F314" s="24"/>
      <c r="G314" s="22"/>
      <c r="H314" s="23"/>
    </row>
    <row r="315" spans="1:8" ht="15.75">
      <c r="A315" s="7" t="s">
        <v>443</v>
      </c>
      <c r="B315" s="8">
        <v>44231</v>
      </c>
      <c r="C315" s="7" t="s">
        <v>439</v>
      </c>
      <c r="D315" s="7" t="s">
        <v>444</v>
      </c>
      <c r="E315" s="9">
        <v>343397.23</v>
      </c>
      <c r="F315" s="24"/>
      <c r="G315" s="22"/>
      <c r="H315" s="23"/>
    </row>
    <row r="316" spans="1:8" ht="15.75">
      <c r="A316" s="7" t="s">
        <v>445</v>
      </c>
      <c r="B316" s="8">
        <v>44257</v>
      </c>
      <c r="C316" s="7" t="s">
        <v>446</v>
      </c>
      <c r="D316" s="7" t="s">
        <v>447</v>
      </c>
      <c r="E316" s="9">
        <v>7375</v>
      </c>
      <c r="F316" s="24"/>
      <c r="G316" s="22"/>
      <c r="H316" s="23"/>
    </row>
    <row r="317" spans="1:8" ht="15.75">
      <c r="A317" s="7" t="s">
        <v>448</v>
      </c>
      <c r="B317" s="8">
        <v>44211</v>
      </c>
      <c r="C317" s="7" t="s">
        <v>449</v>
      </c>
      <c r="D317" s="7" t="s">
        <v>450</v>
      </c>
      <c r="E317" s="9">
        <v>29500</v>
      </c>
      <c r="F317" s="24"/>
      <c r="G317" s="22"/>
      <c r="H317" s="23"/>
    </row>
    <row r="318" spans="1:8" ht="15.75">
      <c r="A318" s="7" t="s">
        <v>451</v>
      </c>
      <c r="B318" s="8">
        <v>44246</v>
      </c>
      <c r="C318" s="7" t="s">
        <v>449</v>
      </c>
      <c r="D318" s="7" t="s">
        <v>452</v>
      </c>
      <c r="E318" s="9">
        <v>59000</v>
      </c>
      <c r="F318" s="24"/>
      <c r="G318" s="22"/>
      <c r="H318" s="23"/>
    </row>
    <row r="319" spans="1:8" ht="15.75">
      <c r="A319" s="7" t="s">
        <v>453</v>
      </c>
      <c r="B319" s="8">
        <v>44252</v>
      </c>
      <c r="C319" s="7" t="s">
        <v>449</v>
      </c>
      <c r="D319" s="7" t="s">
        <v>454</v>
      </c>
      <c r="E319" s="9">
        <v>82600</v>
      </c>
      <c r="F319" s="24"/>
      <c r="G319" s="22"/>
      <c r="H319" s="23"/>
    </row>
    <row r="320" spans="1:8" ht="15.75">
      <c r="A320" s="7" t="s">
        <v>90</v>
      </c>
      <c r="B320" s="8">
        <v>44253</v>
      </c>
      <c r="C320" s="7" t="s">
        <v>455</v>
      </c>
      <c r="D320" s="7" t="s">
        <v>456</v>
      </c>
      <c r="E320" s="9">
        <v>49088</v>
      </c>
      <c r="F320" s="24"/>
      <c r="G320" s="22"/>
      <c r="H320" s="23"/>
    </row>
    <row r="321" spans="1:8" ht="15.75">
      <c r="A321" s="7" t="s">
        <v>457</v>
      </c>
      <c r="B321" s="8">
        <v>44265</v>
      </c>
      <c r="C321" s="7" t="s">
        <v>458</v>
      </c>
      <c r="D321" s="7" t="s">
        <v>459</v>
      </c>
      <c r="E321" s="9">
        <v>46020</v>
      </c>
      <c r="F321" s="24"/>
      <c r="G321" s="22"/>
      <c r="H321" s="23"/>
    </row>
    <row r="322" spans="1:8" ht="15.75">
      <c r="A322" s="7" t="s">
        <v>32</v>
      </c>
      <c r="B322" s="8">
        <v>44244</v>
      </c>
      <c r="C322" s="7" t="s">
        <v>460</v>
      </c>
      <c r="D322" s="7" t="s">
        <v>461</v>
      </c>
      <c r="E322" s="9">
        <v>49952</v>
      </c>
      <c r="F322" s="24"/>
      <c r="G322" s="22"/>
      <c r="H322" s="23"/>
    </row>
    <row r="323" spans="1:8" ht="15.75">
      <c r="A323" s="7" t="s">
        <v>462</v>
      </c>
      <c r="B323" s="8">
        <v>44244</v>
      </c>
      <c r="C323" s="7" t="s">
        <v>463</v>
      </c>
      <c r="D323" s="7" t="s">
        <v>464</v>
      </c>
      <c r="E323" s="9">
        <v>29500</v>
      </c>
      <c r="F323" s="24"/>
      <c r="G323" s="22"/>
      <c r="H323" s="23"/>
    </row>
    <row r="324" spans="1:8" ht="15.75">
      <c r="A324" s="7" t="s">
        <v>465</v>
      </c>
      <c r="B324" s="8">
        <v>44264</v>
      </c>
      <c r="C324" s="7" t="s">
        <v>463</v>
      </c>
      <c r="D324" s="7" t="s">
        <v>464</v>
      </c>
      <c r="E324" s="9">
        <v>59000</v>
      </c>
      <c r="F324" s="24"/>
      <c r="G324" s="22"/>
      <c r="H324" s="23"/>
    </row>
    <row r="325" spans="1:8" ht="15.75">
      <c r="A325" s="7" t="s">
        <v>466</v>
      </c>
      <c r="B325" s="8">
        <v>44256</v>
      </c>
      <c r="C325" s="7" t="s">
        <v>463</v>
      </c>
      <c r="D325" s="7" t="s">
        <v>467</v>
      </c>
      <c r="E325" s="9">
        <v>82600</v>
      </c>
      <c r="F325" s="24"/>
      <c r="G325" s="22"/>
      <c r="H325" s="23"/>
    </row>
    <row r="326" spans="1:8" ht="15.75">
      <c r="A326" s="7" t="s">
        <v>420</v>
      </c>
      <c r="B326" s="8">
        <v>44237</v>
      </c>
      <c r="C326" s="7" t="s">
        <v>468</v>
      </c>
      <c r="D326" s="7" t="s">
        <v>467</v>
      </c>
      <c r="E326" s="9">
        <v>29500</v>
      </c>
      <c r="F326" s="24"/>
      <c r="G326" s="22"/>
      <c r="H326" s="23"/>
    </row>
    <row r="327" spans="1:8" ht="15.75">
      <c r="A327" s="7" t="s">
        <v>71</v>
      </c>
      <c r="B327" s="8">
        <v>44252</v>
      </c>
      <c r="C327" s="7" t="s">
        <v>468</v>
      </c>
      <c r="D327" s="7" t="s">
        <v>467</v>
      </c>
      <c r="E327" s="9">
        <v>82600</v>
      </c>
      <c r="F327" s="24"/>
      <c r="G327" s="22"/>
      <c r="H327" s="23"/>
    </row>
    <row r="328" spans="1:8" ht="15.75">
      <c r="A328" s="7" t="s">
        <v>469</v>
      </c>
      <c r="B328" s="8">
        <v>44252</v>
      </c>
      <c r="C328" s="7" t="s">
        <v>468</v>
      </c>
      <c r="D328" s="7" t="s">
        <v>467</v>
      </c>
      <c r="E328" s="9">
        <v>29500</v>
      </c>
      <c r="F328" s="24"/>
      <c r="G328" s="22"/>
      <c r="H328" s="23"/>
    </row>
    <row r="329" spans="1:8" ht="15.75">
      <c r="A329" s="7" t="s">
        <v>470</v>
      </c>
      <c r="B329" s="8">
        <v>44260</v>
      </c>
      <c r="C329" s="7" t="s">
        <v>471</v>
      </c>
      <c r="D329" s="7" t="s">
        <v>472</v>
      </c>
      <c r="E329" s="9">
        <v>9874737.9800000004</v>
      </c>
      <c r="F329" s="24"/>
      <c r="G329" s="22"/>
      <c r="H329" s="23"/>
    </row>
    <row r="330" spans="1:8" ht="15.75">
      <c r="A330" s="7" t="s">
        <v>473</v>
      </c>
      <c r="B330" s="8">
        <v>44260</v>
      </c>
      <c r="C330" s="7" t="s">
        <v>471</v>
      </c>
      <c r="D330" s="7" t="s">
        <v>474</v>
      </c>
      <c r="E330" s="9">
        <v>9874737.9800000004</v>
      </c>
      <c r="F330" s="24"/>
      <c r="G330" s="22"/>
      <c r="H330" s="23"/>
    </row>
    <row r="331" spans="1:8" ht="15.75">
      <c r="A331" s="7" t="s">
        <v>475</v>
      </c>
      <c r="B331" s="8">
        <v>44241</v>
      </c>
      <c r="C331" s="7" t="s">
        <v>476</v>
      </c>
      <c r="D331" s="7" t="s">
        <v>477</v>
      </c>
      <c r="E331" s="9">
        <v>54450</v>
      </c>
      <c r="F331" s="24"/>
      <c r="G331" s="22"/>
      <c r="H331" s="23"/>
    </row>
    <row r="332" spans="1:8" ht="15.75">
      <c r="A332" s="7" t="s">
        <v>478</v>
      </c>
      <c r="B332" s="8">
        <v>44210</v>
      </c>
      <c r="C332" s="7" t="s">
        <v>476</v>
      </c>
      <c r="D332" s="7" t="s">
        <v>479</v>
      </c>
      <c r="E332" s="9">
        <v>54450</v>
      </c>
      <c r="F332" s="24"/>
      <c r="G332" s="22"/>
      <c r="H332" s="23"/>
    </row>
    <row r="333" spans="1:8" ht="15.75">
      <c r="A333" s="7" t="s">
        <v>480</v>
      </c>
      <c r="B333" s="8">
        <v>44173</v>
      </c>
      <c r="C333" s="7" t="s">
        <v>476</v>
      </c>
      <c r="D333" s="7" t="s">
        <v>481</v>
      </c>
      <c r="E333" s="9">
        <v>54450</v>
      </c>
      <c r="F333" s="24"/>
      <c r="G333" s="22"/>
      <c r="H333" s="23"/>
    </row>
    <row r="334" spans="1:8" ht="15.75">
      <c r="A334" s="7" t="s">
        <v>482</v>
      </c>
      <c r="B334" s="8">
        <v>44249</v>
      </c>
      <c r="C334" s="7" t="s">
        <v>483</v>
      </c>
      <c r="D334" s="7" t="s">
        <v>484</v>
      </c>
      <c r="E334" s="9">
        <v>41276.400000000001</v>
      </c>
      <c r="F334" s="24"/>
      <c r="G334" s="22"/>
      <c r="H334" s="23"/>
    </row>
    <row r="335" spans="1:8" ht="15.75">
      <c r="A335" s="7" t="s">
        <v>485</v>
      </c>
      <c r="B335" s="8">
        <v>44272</v>
      </c>
      <c r="C335" s="7" t="s">
        <v>486</v>
      </c>
      <c r="D335" s="7" t="s">
        <v>487</v>
      </c>
      <c r="E335" s="9">
        <v>5459758.9900000002</v>
      </c>
      <c r="F335" s="24"/>
      <c r="G335" s="22"/>
      <c r="H335" s="23"/>
    </row>
    <row r="336" spans="1:8" ht="15.75">
      <c r="A336" s="7" t="s">
        <v>488</v>
      </c>
      <c r="B336" s="8">
        <v>44273</v>
      </c>
      <c r="C336" s="7" t="s">
        <v>213</v>
      </c>
      <c r="D336" s="7" t="s">
        <v>489</v>
      </c>
      <c r="E336" s="9">
        <v>91925.06</v>
      </c>
      <c r="F336" s="24"/>
      <c r="G336" s="22"/>
      <c r="H336" s="23"/>
    </row>
    <row r="337" spans="1:8" ht="15.75">
      <c r="A337" s="7" t="s">
        <v>490</v>
      </c>
      <c r="B337" s="8">
        <v>44273</v>
      </c>
      <c r="C337" s="7" t="s">
        <v>491</v>
      </c>
      <c r="D337" s="7" t="s">
        <v>492</v>
      </c>
      <c r="E337" s="9">
        <v>310635</v>
      </c>
      <c r="F337" s="24"/>
      <c r="G337" s="22"/>
      <c r="H337" s="23"/>
    </row>
    <row r="338" spans="1:8" ht="15.75">
      <c r="A338" s="7" t="s">
        <v>493</v>
      </c>
      <c r="B338" s="8">
        <v>44274</v>
      </c>
      <c r="C338" s="7" t="s">
        <v>29</v>
      </c>
      <c r="D338" s="7" t="s">
        <v>494</v>
      </c>
      <c r="E338" s="9">
        <v>7028104.2800000003</v>
      </c>
      <c r="F338" s="24"/>
      <c r="G338" s="22"/>
      <c r="H338" s="23"/>
    </row>
    <row r="339" spans="1:8" ht="15.75">
      <c r="A339" s="7" t="s">
        <v>495</v>
      </c>
      <c r="B339" s="8">
        <v>44273</v>
      </c>
      <c r="C339" s="7" t="s">
        <v>496</v>
      </c>
      <c r="D339" s="7" t="s">
        <v>497</v>
      </c>
      <c r="E339" s="9">
        <v>298624.59999999998</v>
      </c>
      <c r="F339" s="24"/>
      <c r="G339" s="22"/>
      <c r="H339" s="23"/>
    </row>
    <row r="340" spans="1:8" ht="15.75">
      <c r="A340" s="7" t="s">
        <v>498</v>
      </c>
      <c r="B340" s="8">
        <v>44250</v>
      </c>
      <c r="C340" s="7" t="s">
        <v>395</v>
      </c>
      <c r="D340" s="7" t="s">
        <v>254</v>
      </c>
      <c r="E340" s="9">
        <v>22015.91</v>
      </c>
      <c r="F340" s="24"/>
      <c r="G340" s="22"/>
      <c r="H340" s="23"/>
    </row>
    <row r="341" spans="1:8" ht="15.75">
      <c r="A341" s="7" t="s">
        <v>499</v>
      </c>
      <c r="B341" s="8">
        <v>44250</v>
      </c>
      <c r="C341" s="7" t="s">
        <v>395</v>
      </c>
      <c r="D341" s="7" t="s">
        <v>254</v>
      </c>
      <c r="E341" s="9">
        <v>9779.17</v>
      </c>
      <c r="F341" s="24"/>
      <c r="G341" s="22"/>
      <c r="H341" s="23"/>
    </row>
    <row r="342" spans="1:8" ht="15.75">
      <c r="A342" s="7" t="s">
        <v>500</v>
      </c>
      <c r="B342" s="8">
        <v>44250</v>
      </c>
      <c r="C342" s="7" t="s">
        <v>395</v>
      </c>
      <c r="D342" s="7" t="s">
        <v>254</v>
      </c>
      <c r="E342" s="9">
        <v>25527.14</v>
      </c>
      <c r="F342" s="24"/>
      <c r="G342" s="22"/>
      <c r="H342" s="23"/>
    </row>
    <row r="343" spans="1:8" ht="15.75">
      <c r="A343" s="7" t="s">
        <v>501</v>
      </c>
      <c r="B343" s="8">
        <v>44250</v>
      </c>
      <c r="C343" s="7" t="s">
        <v>395</v>
      </c>
      <c r="D343" s="7" t="s">
        <v>254</v>
      </c>
      <c r="E343" s="9">
        <f>8044.36+1447.98</f>
        <v>9492.34</v>
      </c>
      <c r="F343" s="24"/>
      <c r="G343" s="22"/>
      <c r="H343" s="23"/>
    </row>
    <row r="344" spans="1:8" ht="15.75">
      <c r="A344" s="7" t="s">
        <v>502</v>
      </c>
      <c r="B344" s="8">
        <v>44250</v>
      </c>
      <c r="C344" s="7" t="s">
        <v>395</v>
      </c>
      <c r="D344" s="7" t="s">
        <v>254</v>
      </c>
      <c r="E344" s="9">
        <f>20336.35+8019.88</f>
        <v>28356.23</v>
      </c>
      <c r="F344" s="24"/>
      <c r="G344" s="22"/>
      <c r="H344" s="23"/>
    </row>
    <row r="345" spans="1:8" ht="15.75">
      <c r="A345" s="7" t="s">
        <v>503</v>
      </c>
      <c r="B345" s="8">
        <v>44250</v>
      </c>
      <c r="C345" s="7" t="s">
        <v>395</v>
      </c>
      <c r="D345" s="7" t="s">
        <v>254</v>
      </c>
      <c r="E345" s="9">
        <f>7994.41+1438.99</f>
        <v>9433.4</v>
      </c>
      <c r="F345" s="24"/>
      <c r="G345" s="22"/>
      <c r="H345" s="23"/>
    </row>
    <row r="346" spans="1:8" ht="15.75">
      <c r="A346" s="7" t="s">
        <v>504</v>
      </c>
      <c r="B346" s="8">
        <v>44250</v>
      </c>
      <c r="C346" s="7" t="s">
        <v>395</v>
      </c>
      <c r="D346" s="7" t="s">
        <v>254</v>
      </c>
      <c r="E346" s="9">
        <f>7994.41+1438.99</f>
        <v>9433.4</v>
      </c>
      <c r="F346" s="24"/>
      <c r="G346" s="22"/>
      <c r="H346" s="23"/>
    </row>
    <row r="347" spans="1:8" ht="15.75">
      <c r="A347" s="7" t="s">
        <v>505</v>
      </c>
      <c r="B347" s="8">
        <v>44250</v>
      </c>
      <c r="C347" s="7" t="s">
        <v>395</v>
      </c>
      <c r="D347" s="7" t="s">
        <v>254</v>
      </c>
      <c r="E347" s="9">
        <v>9622.2000000000007</v>
      </c>
      <c r="F347" s="24"/>
      <c r="G347" s="22"/>
      <c r="H347" s="23"/>
    </row>
    <row r="348" spans="1:8" ht="15.75">
      <c r="A348" s="7" t="s">
        <v>506</v>
      </c>
      <c r="B348" s="8">
        <v>44250</v>
      </c>
      <c r="C348" s="7" t="s">
        <v>395</v>
      </c>
      <c r="D348" s="7" t="s">
        <v>254</v>
      </c>
      <c r="E348" s="9">
        <f>7985.18+1437.33</f>
        <v>9422.51</v>
      </c>
      <c r="F348" s="24"/>
      <c r="G348" s="22"/>
      <c r="H348" s="23"/>
    </row>
    <row r="349" spans="1:8" ht="15.75">
      <c r="A349" s="7" t="s">
        <v>507</v>
      </c>
      <c r="B349" s="8">
        <v>44250</v>
      </c>
      <c r="C349" s="7" t="s">
        <v>395</v>
      </c>
      <c r="D349" s="7" t="s">
        <v>254</v>
      </c>
      <c r="E349" s="9">
        <f>7985.18+1437.33</f>
        <v>9422.51</v>
      </c>
      <c r="F349" s="24"/>
      <c r="G349" s="22"/>
      <c r="H349" s="23"/>
    </row>
    <row r="350" spans="1:8" ht="15.75">
      <c r="A350" s="7" t="s">
        <v>508</v>
      </c>
      <c r="B350" s="8">
        <v>44253</v>
      </c>
      <c r="C350" s="7" t="s">
        <v>355</v>
      </c>
      <c r="D350" s="7" t="s">
        <v>254</v>
      </c>
      <c r="E350" s="9">
        <v>37704.65</v>
      </c>
      <c r="F350" s="24"/>
      <c r="G350" s="22"/>
      <c r="H350" s="23"/>
    </row>
    <row r="351" spans="1:8" ht="15.75">
      <c r="A351" s="7" t="s">
        <v>509</v>
      </c>
      <c r="B351" s="8">
        <v>44253</v>
      </c>
      <c r="C351" s="7" t="s">
        <v>355</v>
      </c>
      <c r="D351" s="7" t="s">
        <v>254</v>
      </c>
      <c r="E351" s="9">
        <v>61776.79</v>
      </c>
      <c r="F351" s="24"/>
      <c r="G351" s="22"/>
      <c r="H351" s="23"/>
    </row>
    <row r="352" spans="1:8" ht="15.75">
      <c r="A352" s="7" t="s">
        <v>510</v>
      </c>
      <c r="B352" s="8">
        <v>44253</v>
      </c>
      <c r="C352" s="7" t="s">
        <v>355</v>
      </c>
      <c r="D352" s="7" t="s">
        <v>254</v>
      </c>
      <c r="E352" s="9">
        <v>33460.43</v>
      </c>
      <c r="F352" s="24"/>
      <c r="G352" s="22"/>
      <c r="H352" s="23"/>
    </row>
    <row r="353" spans="1:8" ht="15.75">
      <c r="A353" s="7" t="s">
        <v>511</v>
      </c>
      <c r="B353" s="8">
        <v>44253</v>
      </c>
      <c r="C353" s="7" t="s">
        <v>355</v>
      </c>
      <c r="D353" s="7" t="s">
        <v>254</v>
      </c>
      <c r="E353" s="9">
        <v>24168.55</v>
      </c>
      <c r="F353" s="24"/>
      <c r="G353" s="22"/>
      <c r="H353" s="23"/>
    </row>
    <row r="354" spans="1:8" ht="15.75">
      <c r="A354" s="7" t="s">
        <v>512</v>
      </c>
      <c r="B354" s="8">
        <v>44253</v>
      </c>
      <c r="C354" s="7" t="s">
        <v>355</v>
      </c>
      <c r="D354" s="7" t="s">
        <v>254</v>
      </c>
      <c r="E354" s="9">
        <v>34902.92</v>
      </c>
      <c r="F354" s="24"/>
      <c r="G354" s="22"/>
      <c r="H354" s="23"/>
    </row>
    <row r="355" spans="1:8" ht="15.75">
      <c r="A355" s="7" t="s">
        <v>513</v>
      </c>
      <c r="B355" s="8">
        <v>44253</v>
      </c>
      <c r="C355" s="7" t="s">
        <v>355</v>
      </c>
      <c r="D355" s="7" t="s">
        <v>254</v>
      </c>
      <c r="E355" s="9">
        <v>27454.65</v>
      </c>
      <c r="F355" s="24"/>
      <c r="G355" s="22"/>
      <c r="H355" s="23"/>
    </row>
    <row r="356" spans="1:8" ht="15.75">
      <c r="A356" s="7" t="s">
        <v>514</v>
      </c>
      <c r="B356" s="8">
        <v>44253</v>
      </c>
      <c r="C356" s="7" t="s">
        <v>355</v>
      </c>
      <c r="D356" s="7" t="s">
        <v>254</v>
      </c>
      <c r="E356" s="9">
        <v>9773.4699999999993</v>
      </c>
      <c r="F356" s="24"/>
      <c r="G356" s="22"/>
      <c r="H356" s="23"/>
    </row>
    <row r="357" spans="1:8" ht="15.75">
      <c r="A357" s="7" t="s">
        <v>515</v>
      </c>
      <c r="B357" s="8">
        <v>44253</v>
      </c>
      <c r="C357" s="7" t="s">
        <v>355</v>
      </c>
      <c r="D357" s="7" t="s">
        <v>254</v>
      </c>
      <c r="E357" s="9">
        <v>5786.66</v>
      </c>
      <c r="F357" s="24"/>
      <c r="G357" s="22"/>
      <c r="H357" s="23"/>
    </row>
    <row r="358" spans="1:8" ht="15.75">
      <c r="A358" s="7" t="s">
        <v>516</v>
      </c>
      <c r="B358" s="8">
        <v>44253</v>
      </c>
      <c r="C358" s="7" t="s">
        <v>355</v>
      </c>
      <c r="D358" s="7" t="s">
        <v>254</v>
      </c>
      <c r="E358" s="9">
        <v>62108.05</v>
      </c>
      <c r="F358" s="24"/>
      <c r="G358" s="22"/>
      <c r="H358" s="23"/>
    </row>
    <row r="359" spans="1:8" ht="15.75">
      <c r="A359" s="7" t="s">
        <v>517</v>
      </c>
      <c r="B359" s="8">
        <v>44253</v>
      </c>
      <c r="C359" s="7" t="s">
        <v>355</v>
      </c>
      <c r="D359" s="7" t="s">
        <v>254</v>
      </c>
      <c r="E359" s="9">
        <v>18252.599999999999</v>
      </c>
      <c r="F359" s="24"/>
      <c r="G359" s="22"/>
      <c r="H359" s="23"/>
    </row>
    <row r="360" spans="1:8" ht="15.75">
      <c r="A360" s="7" t="s">
        <v>518</v>
      </c>
      <c r="B360" s="8">
        <v>44253</v>
      </c>
      <c r="C360" s="7" t="s">
        <v>355</v>
      </c>
      <c r="D360" s="7" t="s">
        <v>254</v>
      </c>
      <c r="E360" s="9">
        <v>23940.66</v>
      </c>
      <c r="F360" s="24"/>
      <c r="G360" s="22"/>
      <c r="H360" s="23"/>
    </row>
    <row r="361" spans="1:8" ht="15.75">
      <c r="A361" s="7" t="s">
        <v>519</v>
      </c>
      <c r="B361" s="8">
        <v>44253</v>
      </c>
      <c r="C361" s="7" t="s">
        <v>355</v>
      </c>
      <c r="D361" s="7" t="s">
        <v>254</v>
      </c>
      <c r="E361" s="9">
        <v>24690.2</v>
      </c>
      <c r="F361" s="24"/>
      <c r="G361" s="22"/>
      <c r="H361" s="23"/>
    </row>
    <row r="362" spans="1:8" ht="15.75">
      <c r="A362" s="7" t="s">
        <v>520</v>
      </c>
      <c r="B362" s="8">
        <v>44253</v>
      </c>
      <c r="C362" s="7" t="s">
        <v>355</v>
      </c>
      <c r="D362" s="7" t="s">
        <v>254</v>
      </c>
      <c r="E362" s="9">
        <v>32587.42</v>
      </c>
      <c r="F362" s="24"/>
      <c r="G362" s="22"/>
      <c r="H362" s="23"/>
    </row>
    <row r="363" spans="1:8" ht="15.75">
      <c r="A363" s="7" t="s">
        <v>521</v>
      </c>
      <c r="B363" s="8">
        <v>44253</v>
      </c>
      <c r="C363" s="7" t="s">
        <v>355</v>
      </c>
      <c r="D363" s="7" t="s">
        <v>254</v>
      </c>
      <c r="E363" s="9">
        <v>21921.16</v>
      </c>
      <c r="F363" s="24"/>
      <c r="G363" s="22"/>
      <c r="H363" s="23"/>
    </row>
    <row r="364" spans="1:8" ht="15.75">
      <c r="A364" s="7" t="s">
        <v>522</v>
      </c>
      <c r="B364" s="8">
        <v>44253</v>
      </c>
      <c r="C364" s="7" t="s">
        <v>355</v>
      </c>
      <c r="D364" s="7" t="s">
        <v>254</v>
      </c>
      <c r="E364" s="9">
        <v>58971.53</v>
      </c>
      <c r="F364" s="24"/>
      <c r="G364" s="22"/>
      <c r="H364" s="23"/>
    </row>
    <row r="365" spans="1:8" ht="15.75">
      <c r="A365" s="7" t="s">
        <v>523</v>
      </c>
      <c r="B365" s="8">
        <v>44253</v>
      </c>
      <c r="C365" s="7" t="s">
        <v>355</v>
      </c>
      <c r="D365" s="7" t="s">
        <v>254</v>
      </c>
      <c r="E365" s="9">
        <v>3968.58</v>
      </c>
      <c r="F365" s="24"/>
      <c r="G365" s="22"/>
      <c r="H365" s="23"/>
    </row>
    <row r="366" spans="1:8" ht="15.75">
      <c r="A366" s="7" t="s">
        <v>524</v>
      </c>
      <c r="B366" s="8">
        <v>44253</v>
      </c>
      <c r="C366" s="7" t="s">
        <v>355</v>
      </c>
      <c r="D366" s="7" t="s">
        <v>254</v>
      </c>
      <c r="E366" s="9">
        <v>3076.83</v>
      </c>
      <c r="F366" s="24"/>
      <c r="G366" s="22"/>
      <c r="H366" s="23"/>
    </row>
    <row r="367" spans="1:8" ht="15.75">
      <c r="A367" s="7" t="s">
        <v>525</v>
      </c>
      <c r="B367" s="8">
        <v>44253</v>
      </c>
      <c r="C367" s="7" t="s">
        <v>355</v>
      </c>
      <c r="D367" s="7" t="s">
        <v>254</v>
      </c>
      <c r="E367" s="9">
        <v>140303.42000000001</v>
      </c>
      <c r="F367" s="24"/>
      <c r="G367" s="22"/>
      <c r="H367" s="23"/>
    </row>
    <row r="368" spans="1:8" ht="15.75">
      <c r="A368" s="7" t="s">
        <v>526</v>
      </c>
      <c r="B368" s="8">
        <v>44253</v>
      </c>
      <c r="C368" s="7" t="s">
        <v>355</v>
      </c>
      <c r="D368" s="7" t="s">
        <v>254</v>
      </c>
      <c r="E368" s="9">
        <v>27849.69</v>
      </c>
      <c r="F368" s="24"/>
      <c r="G368" s="22"/>
      <c r="H368" s="23"/>
    </row>
    <row r="369" spans="1:8" ht="15.75">
      <c r="A369" s="7" t="s">
        <v>527</v>
      </c>
      <c r="B369" s="8">
        <v>44253</v>
      </c>
      <c r="C369" s="7" t="s">
        <v>355</v>
      </c>
      <c r="D369" s="7" t="s">
        <v>254</v>
      </c>
      <c r="E369" s="9">
        <v>20616.650000000001</v>
      </c>
      <c r="F369" s="24"/>
      <c r="G369" s="22"/>
      <c r="H369" s="23"/>
    </row>
    <row r="370" spans="1:8" ht="15.75">
      <c r="A370" s="7" t="s">
        <v>528</v>
      </c>
      <c r="B370" s="8">
        <v>44253</v>
      </c>
      <c r="C370" s="7" t="s">
        <v>355</v>
      </c>
      <c r="D370" s="7" t="s">
        <v>254</v>
      </c>
      <c r="E370" s="9">
        <v>211518.72</v>
      </c>
      <c r="F370" s="24"/>
      <c r="G370" s="22"/>
      <c r="H370" s="23"/>
    </row>
    <row r="371" spans="1:8" ht="15.75">
      <c r="A371" s="7" t="s">
        <v>529</v>
      </c>
      <c r="B371" s="8">
        <v>44253</v>
      </c>
      <c r="C371" s="7" t="s">
        <v>355</v>
      </c>
      <c r="D371" s="7" t="s">
        <v>254</v>
      </c>
      <c r="E371" s="9">
        <v>12880.95</v>
      </c>
      <c r="F371" s="24"/>
      <c r="G371" s="22"/>
      <c r="H371" s="23"/>
    </row>
    <row r="372" spans="1:8" ht="15.75">
      <c r="A372" s="7" t="s">
        <v>530</v>
      </c>
      <c r="B372" s="8">
        <v>44253</v>
      </c>
      <c r="C372" s="7" t="s">
        <v>355</v>
      </c>
      <c r="D372" s="7" t="s">
        <v>254</v>
      </c>
      <c r="E372" s="9">
        <v>72978.87</v>
      </c>
      <c r="F372" s="24"/>
      <c r="G372" s="22"/>
      <c r="H372" s="23"/>
    </row>
    <row r="373" spans="1:8" ht="15.75">
      <c r="A373" s="7" t="s">
        <v>531</v>
      </c>
      <c r="B373" s="8">
        <v>44253</v>
      </c>
      <c r="C373" s="7" t="s">
        <v>355</v>
      </c>
      <c r="D373" s="7" t="s">
        <v>254</v>
      </c>
      <c r="E373" s="9">
        <v>11634.8</v>
      </c>
      <c r="F373" s="24"/>
      <c r="G373" s="22"/>
      <c r="H373" s="23"/>
    </row>
    <row r="374" spans="1:8" ht="15.75">
      <c r="A374" s="7" t="s">
        <v>532</v>
      </c>
      <c r="B374" s="8">
        <v>44253</v>
      </c>
      <c r="C374" s="7" t="s">
        <v>355</v>
      </c>
      <c r="D374" s="7" t="s">
        <v>254</v>
      </c>
      <c r="E374" s="9">
        <v>3733.65</v>
      </c>
      <c r="F374" s="24"/>
      <c r="G374" s="22"/>
      <c r="H374" s="23"/>
    </row>
    <row r="375" spans="1:8" ht="15.75">
      <c r="A375" s="7" t="s">
        <v>533</v>
      </c>
      <c r="B375" s="8">
        <v>44253</v>
      </c>
      <c r="C375" s="7" t="s">
        <v>355</v>
      </c>
      <c r="D375" s="7" t="s">
        <v>254</v>
      </c>
      <c r="E375" s="9">
        <v>148095.48000000001</v>
      </c>
      <c r="F375" s="24"/>
      <c r="G375" s="22"/>
      <c r="H375" s="23"/>
    </row>
    <row r="376" spans="1:8" ht="15.75">
      <c r="A376" s="7" t="s">
        <v>534</v>
      </c>
      <c r="B376" s="8">
        <v>44253</v>
      </c>
      <c r="C376" s="7" t="s">
        <v>355</v>
      </c>
      <c r="D376" s="7" t="s">
        <v>254</v>
      </c>
      <c r="E376" s="9">
        <v>64198.49</v>
      </c>
      <c r="F376" s="24"/>
      <c r="G376" s="22"/>
      <c r="H376" s="23"/>
    </row>
    <row r="377" spans="1:8" ht="15.75">
      <c r="A377" s="7" t="s">
        <v>535</v>
      </c>
      <c r="B377" s="8">
        <v>44253</v>
      </c>
      <c r="C377" s="7" t="s">
        <v>355</v>
      </c>
      <c r="D377" s="7" t="s">
        <v>254</v>
      </c>
      <c r="E377" s="9">
        <v>10033.74</v>
      </c>
      <c r="F377" s="24"/>
      <c r="G377" s="22"/>
      <c r="H377" s="23"/>
    </row>
    <row r="378" spans="1:8" ht="15.75">
      <c r="A378" s="7" t="s">
        <v>536</v>
      </c>
      <c r="B378" s="8">
        <v>44253</v>
      </c>
      <c r="C378" s="7" t="s">
        <v>355</v>
      </c>
      <c r="D378" s="7" t="s">
        <v>254</v>
      </c>
      <c r="E378" s="9">
        <v>59860.39</v>
      </c>
      <c r="F378" s="24"/>
      <c r="G378" s="22"/>
      <c r="H378" s="23"/>
    </row>
    <row r="379" spans="1:8" ht="15.75">
      <c r="A379" s="7" t="s">
        <v>537</v>
      </c>
      <c r="B379" s="8">
        <v>44253</v>
      </c>
      <c r="C379" s="7" t="s">
        <v>355</v>
      </c>
      <c r="D379" s="7" t="s">
        <v>254</v>
      </c>
      <c r="E379" s="9">
        <v>36557.410000000003</v>
      </c>
      <c r="F379" s="24"/>
      <c r="G379" s="22"/>
      <c r="H379" s="23"/>
    </row>
    <row r="380" spans="1:8" ht="15.75">
      <c r="A380" s="7" t="s">
        <v>538</v>
      </c>
      <c r="B380" s="8">
        <v>44253</v>
      </c>
      <c r="C380" s="7" t="s">
        <v>355</v>
      </c>
      <c r="D380" s="7" t="s">
        <v>254</v>
      </c>
      <c r="E380" s="9">
        <v>87870.05</v>
      </c>
      <c r="F380" s="24"/>
      <c r="G380" s="22"/>
      <c r="H380" s="23"/>
    </row>
    <row r="381" spans="1:8" ht="15.75">
      <c r="A381" s="7" t="s">
        <v>539</v>
      </c>
      <c r="B381" s="8">
        <v>44253</v>
      </c>
      <c r="C381" s="7" t="s">
        <v>355</v>
      </c>
      <c r="D381" s="7" t="s">
        <v>254</v>
      </c>
      <c r="E381" s="9">
        <v>98951.51</v>
      </c>
      <c r="F381" s="24"/>
      <c r="G381" s="22"/>
      <c r="H381" s="23"/>
    </row>
    <row r="382" spans="1:8" ht="15.75">
      <c r="A382" s="7" t="s">
        <v>540</v>
      </c>
      <c r="B382" s="8">
        <v>44253</v>
      </c>
      <c r="C382" s="7" t="s">
        <v>355</v>
      </c>
      <c r="D382" s="7" t="s">
        <v>254</v>
      </c>
      <c r="E382" s="9">
        <v>18428.47</v>
      </c>
      <c r="F382" s="24"/>
      <c r="G382" s="22"/>
      <c r="H382" s="23"/>
    </row>
    <row r="383" spans="1:8" ht="15.75">
      <c r="A383" s="7" t="s">
        <v>541</v>
      </c>
      <c r="B383" s="8">
        <v>44253</v>
      </c>
      <c r="C383" s="7" t="s">
        <v>355</v>
      </c>
      <c r="D383" s="7" t="s">
        <v>254</v>
      </c>
      <c r="E383" s="9">
        <v>74825.86</v>
      </c>
      <c r="F383" s="24"/>
      <c r="G383" s="22"/>
      <c r="H383" s="23"/>
    </row>
    <row r="384" spans="1:8" ht="15.75">
      <c r="A384" s="7" t="s">
        <v>542</v>
      </c>
      <c r="B384" s="8">
        <v>44253</v>
      </c>
      <c r="C384" s="7" t="s">
        <v>355</v>
      </c>
      <c r="D384" s="7" t="s">
        <v>254</v>
      </c>
      <c r="E384" s="9">
        <v>15918.2</v>
      </c>
      <c r="F384" s="24"/>
      <c r="G384" s="22"/>
      <c r="H384" s="23"/>
    </row>
    <row r="385" spans="1:8" ht="15.75">
      <c r="A385" s="7" t="s">
        <v>543</v>
      </c>
      <c r="B385" s="8">
        <v>44253</v>
      </c>
      <c r="C385" s="7" t="s">
        <v>355</v>
      </c>
      <c r="D385" s="7" t="s">
        <v>254</v>
      </c>
      <c r="E385" s="9">
        <v>21732.39</v>
      </c>
      <c r="F385" s="24"/>
      <c r="G385" s="22"/>
      <c r="H385" s="23"/>
    </row>
    <row r="386" spans="1:8" ht="15.75">
      <c r="A386" s="7" t="s">
        <v>544</v>
      </c>
      <c r="B386" s="8">
        <v>44253</v>
      </c>
      <c r="C386" s="7" t="s">
        <v>355</v>
      </c>
      <c r="D386" s="7" t="s">
        <v>254</v>
      </c>
      <c r="E386" s="9">
        <v>11671.83</v>
      </c>
      <c r="F386" s="24"/>
      <c r="G386" s="22"/>
      <c r="H386" s="23"/>
    </row>
    <row r="387" spans="1:8" ht="15.75">
      <c r="A387" s="7" t="s">
        <v>545</v>
      </c>
      <c r="B387" s="8">
        <v>44253</v>
      </c>
      <c r="C387" s="7" t="s">
        <v>355</v>
      </c>
      <c r="D387" s="7" t="s">
        <v>254</v>
      </c>
      <c r="E387" s="9">
        <v>27760.49</v>
      </c>
      <c r="F387" s="24"/>
      <c r="G387" s="22"/>
      <c r="H387" s="23"/>
    </row>
    <row r="388" spans="1:8" ht="15.75">
      <c r="A388" s="7" t="s">
        <v>546</v>
      </c>
      <c r="B388" s="8">
        <v>44253</v>
      </c>
      <c r="C388" s="7" t="s">
        <v>355</v>
      </c>
      <c r="D388" s="7" t="s">
        <v>254</v>
      </c>
      <c r="E388" s="9">
        <v>60804.41</v>
      </c>
      <c r="F388" s="24"/>
      <c r="G388" s="22"/>
      <c r="H388" s="23"/>
    </row>
    <row r="389" spans="1:8" ht="15.75">
      <c r="A389" s="7" t="s">
        <v>547</v>
      </c>
      <c r="B389" s="8">
        <v>44253</v>
      </c>
      <c r="C389" s="7" t="s">
        <v>355</v>
      </c>
      <c r="D389" s="7" t="s">
        <v>254</v>
      </c>
      <c r="E389" s="9">
        <v>10897.3</v>
      </c>
      <c r="F389" s="24"/>
      <c r="G389" s="22"/>
      <c r="H389" s="23"/>
    </row>
    <row r="390" spans="1:8" ht="15.75">
      <c r="A390" s="7" t="s">
        <v>548</v>
      </c>
      <c r="B390" s="8">
        <v>44253</v>
      </c>
      <c r="C390" s="7" t="s">
        <v>355</v>
      </c>
      <c r="D390" s="7" t="s">
        <v>254</v>
      </c>
      <c r="E390" s="9">
        <v>7257</v>
      </c>
      <c r="F390" s="24"/>
      <c r="G390" s="22"/>
      <c r="H390" s="23"/>
    </row>
    <row r="391" spans="1:8" ht="15.75">
      <c r="A391" s="7" t="s">
        <v>549</v>
      </c>
      <c r="B391" s="8">
        <v>44253</v>
      </c>
      <c r="C391" s="7" t="s">
        <v>355</v>
      </c>
      <c r="D391" s="7" t="s">
        <v>254</v>
      </c>
      <c r="E391" s="9">
        <v>12837.93</v>
      </c>
      <c r="F391" s="24"/>
      <c r="G391" s="22"/>
      <c r="H391" s="23"/>
    </row>
    <row r="392" spans="1:8" ht="15.75">
      <c r="A392" s="7" t="s">
        <v>550</v>
      </c>
      <c r="B392" s="8">
        <v>44253</v>
      </c>
      <c r="C392" s="7" t="s">
        <v>355</v>
      </c>
      <c r="D392" s="7" t="s">
        <v>254</v>
      </c>
      <c r="E392" s="9">
        <v>64837.73</v>
      </c>
      <c r="F392" s="24"/>
      <c r="G392" s="22"/>
      <c r="H392" s="23"/>
    </row>
    <row r="393" spans="1:8" ht="15.75">
      <c r="A393" s="7" t="s">
        <v>551</v>
      </c>
      <c r="B393" s="8">
        <v>44253</v>
      </c>
      <c r="C393" s="7" t="s">
        <v>355</v>
      </c>
      <c r="D393" s="7" t="s">
        <v>254</v>
      </c>
      <c r="E393" s="9">
        <v>62290.97</v>
      </c>
      <c r="F393" s="24"/>
      <c r="G393" s="22"/>
      <c r="H393" s="23"/>
    </row>
    <row r="394" spans="1:8" ht="15.75">
      <c r="A394" s="7" t="s">
        <v>552</v>
      </c>
      <c r="B394" s="8">
        <v>44253</v>
      </c>
      <c r="C394" s="7" t="s">
        <v>355</v>
      </c>
      <c r="D394" s="7" t="s">
        <v>254</v>
      </c>
      <c r="E394" s="9">
        <v>37891.050000000003</v>
      </c>
      <c r="F394" s="24"/>
      <c r="G394" s="22"/>
      <c r="H394" s="23"/>
    </row>
    <row r="395" spans="1:8" ht="15.75">
      <c r="A395" s="7" t="s">
        <v>553</v>
      </c>
      <c r="B395" s="8">
        <v>44253</v>
      </c>
      <c r="C395" s="7" t="s">
        <v>355</v>
      </c>
      <c r="D395" s="7" t="s">
        <v>254</v>
      </c>
      <c r="E395" s="9">
        <v>39982.089999999997</v>
      </c>
      <c r="F395" s="24"/>
      <c r="G395" s="22"/>
      <c r="H395" s="23"/>
    </row>
    <row r="396" spans="1:8" ht="15.75">
      <c r="A396" s="7" t="s">
        <v>554</v>
      </c>
      <c r="B396" s="8">
        <v>44253</v>
      </c>
      <c r="C396" s="7" t="s">
        <v>355</v>
      </c>
      <c r="D396" s="7" t="s">
        <v>254</v>
      </c>
      <c r="E396" s="9">
        <v>88046.74</v>
      </c>
      <c r="F396" s="24"/>
      <c r="G396" s="22"/>
      <c r="H396" s="23"/>
    </row>
    <row r="397" spans="1:8" ht="15.75">
      <c r="A397" s="7" t="s">
        <v>555</v>
      </c>
      <c r="B397" s="8">
        <v>44253</v>
      </c>
      <c r="C397" s="7" t="s">
        <v>355</v>
      </c>
      <c r="D397" s="7" t="s">
        <v>254</v>
      </c>
      <c r="E397" s="9">
        <v>47597.69</v>
      </c>
      <c r="F397" s="24"/>
      <c r="G397" s="22"/>
      <c r="H397" s="23"/>
    </row>
    <row r="398" spans="1:8" ht="15.75">
      <c r="A398" s="7" t="s">
        <v>556</v>
      </c>
      <c r="B398" s="8">
        <v>44253</v>
      </c>
      <c r="C398" s="7" t="s">
        <v>355</v>
      </c>
      <c r="D398" s="7" t="s">
        <v>254</v>
      </c>
      <c r="E398" s="9">
        <v>107502.63</v>
      </c>
      <c r="F398" s="24"/>
      <c r="G398" s="22"/>
      <c r="H398" s="23"/>
    </row>
    <row r="399" spans="1:8" ht="15.75">
      <c r="A399" s="7" t="s">
        <v>557</v>
      </c>
      <c r="B399" s="8">
        <v>44253</v>
      </c>
      <c r="C399" s="7" t="s">
        <v>355</v>
      </c>
      <c r="D399" s="7" t="s">
        <v>254</v>
      </c>
      <c r="E399" s="9">
        <v>54950.25</v>
      </c>
      <c r="F399" s="24"/>
      <c r="G399" s="22"/>
      <c r="H399" s="23"/>
    </row>
    <row r="400" spans="1:8" ht="15.75">
      <c r="A400" s="7" t="s">
        <v>558</v>
      </c>
      <c r="B400" s="8">
        <v>44253</v>
      </c>
      <c r="C400" s="7" t="s">
        <v>355</v>
      </c>
      <c r="D400" s="7" t="s">
        <v>254</v>
      </c>
      <c r="E400" s="9">
        <v>8564.26</v>
      </c>
      <c r="F400" s="24"/>
      <c r="G400" s="22"/>
      <c r="H400" s="23"/>
    </row>
    <row r="401" spans="1:8" ht="15.75">
      <c r="A401" s="7" t="s">
        <v>559</v>
      </c>
      <c r="B401" s="8">
        <v>44253</v>
      </c>
      <c r="C401" s="7" t="s">
        <v>355</v>
      </c>
      <c r="D401" s="7" t="s">
        <v>254</v>
      </c>
      <c r="E401" s="9">
        <v>30051.57</v>
      </c>
      <c r="F401" s="24"/>
      <c r="G401" s="22"/>
      <c r="H401" s="23"/>
    </row>
    <row r="402" spans="1:8" ht="15.75">
      <c r="A402" s="7" t="s">
        <v>560</v>
      </c>
      <c r="B402" s="8">
        <v>44253</v>
      </c>
      <c r="C402" s="7" t="s">
        <v>355</v>
      </c>
      <c r="D402" s="7" t="s">
        <v>254</v>
      </c>
      <c r="E402" s="9">
        <v>26101.599999999999</v>
      </c>
      <c r="F402" s="24"/>
      <c r="G402" s="22"/>
      <c r="H402" s="23"/>
    </row>
    <row r="403" spans="1:8" ht="15.75">
      <c r="A403" s="7" t="s">
        <v>561</v>
      </c>
      <c r="B403" s="8">
        <v>44253</v>
      </c>
      <c r="C403" s="7" t="s">
        <v>355</v>
      </c>
      <c r="D403" s="7" t="s">
        <v>254</v>
      </c>
      <c r="E403" s="9">
        <v>37575.01</v>
      </c>
      <c r="F403" s="24"/>
      <c r="G403" s="22"/>
      <c r="H403" s="23"/>
    </row>
    <row r="404" spans="1:8" ht="15.75">
      <c r="A404" s="7" t="s">
        <v>562</v>
      </c>
      <c r="B404" s="8">
        <v>44253</v>
      </c>
      <c r="C404" s="7" t="s">
        <v>355</v>
      </c>
      <c r="D404" s="7" t="s">
        <v>254</v>
      </c>
      <c r="E404" s="9">
        <v>99470.59</v>
      </c>
      <c r="F404" s="24"/>
      <c r="G404" s="22"/>
      <c r="H404" s="23"/>
    </row>
    <row r="405" spans="1:8" ht="15.75">
      <c r="A405" s="7" t="s">
        <v>563</v>
      </c>
      <c r="B405" s="8">
        <v>44253</v>
      </c>
      <c r="C405" s="7" t="s">
        <v>355</v>
      </c>
      <c r="D405" s="7" t="s">
        <v>254</v>
      </c>
      <c r="E405" s="9">
        <v>6389.33</v>
      </c>
      <c r="F405" s="24"/>
      <c r="G405" s="22"/>
      <c r="H405" s="23"/>
    </row>
    <row r="406" spans="1:8" ht="15.75">
      <c r="A406" s="7" t="s">
        <v>564</v>
      </c>
      <c r="B406" s="8">
        <v>44253</v>
      </c>
      <c r="C406" s="7" t="s">
        <v>355</v>
      </c>
      <c r="D406" s="7" t="s">
        <v>254</v>
      </c>
      <c r="E406" s="9">
        <v>32015.77</v>
      </c>
      <c r="F406" s="24"/>
      <c r="G406" s="22"/>
      <c r="H406" s="23"/>
    </row>
    <row r="407" spans="1:8" ht="15.75">
      <c r="A407" s="7" t="s">
        <v>565</v>
      </c>
      <c r="B407" s="8">
        <v>44253</v>
      </c>
      <c r="C407" s="7" t="s">
        <v>355</v>
      </c>
      <c r="D407" s="7" t="s">
        <v>254</v>
      </c>
      <c r="E407" s="9">
        <v>11180</v>
      </c>
      <c r="F407" s="24"/>
      <c r="G407" s="22"/>
      <c r="H407" s="23"/>
    </row>
    <row r="408" spans="1:8" ht="15.75">
      <c r="A408" s="7" t="s">
        <v>566</v>
      </c>
      <c r="B408" s="8">
        <v>44253</v>
      </c>
      <c r="C408" s="7" t="s">
        <v>355</v>
      </c>
      <c r="D408" s="7" t="s">
        <v>254</v>
      </c>
      <c r="E408" s="9">
        <v>11363.4</v>
      </c>
      <c r="F408" s="24"/>
      <c r="G408" s="22"/>
      <c r="H408" s="23"/>
    </row>
    <row r="409" spans="1:8" ht="15.75">
      <c r="A409" s="7" t="s">
        <v>567</v>
      </c>
      <c r="B409" s="8">
        <v>44253</v>
      </c>
      <c r="C409" s="7" t="s">
        <v>355</v>
      </c>
      <c r="D409" s="7" t="s">
        <v>254</v>
      </c>
      <c r="E409" s="9">
        <v>26935.15</v>
      </c>
      <c r="F409" s="24"/>
      <c r="G409" s="22"/>
      <c r="H409" s="23"/>
    </row>
    <row r="410" spans="1:8" ht="15.75">
      <c r="A410" s="7" t="s">
        <v>568</v>
      </c>
      <c r="B410" s="8">
        <v>44253</v>
      </c>
      <c r="C410" s="7" t="s">
        <v>355</v>
      </c>
      <c r="D410" s="7" t="s">
        <v>254</v>
      </c>
      <c r="E410" s="9">
        <v>21180.720000000001</v>
      </c>
      <c r="F410" s="24"/>
      <c r="G410" s="22"/>
      <c r="H410" s="23"/>
    </row>
    <row r="411" spans="1:8" ht="15.75">
      <c r="A411" s="7" t="s">
        <v>569</v>
      </c>
      <c r="B411" s="8">
        <v>44253</v>
      </c>
      <c r="C411" s="7" t="s">
        <v>355</v>
      </c>
      <c r="D411" s="7" t="s">
        <v>254</v>
      </c>
      <c r="E411" s="9">
        <v>76365.119999999995</v>
      </c>
      <c r="F411" s="24"/>
      <c r="G411" s="22"/>
      <c r="H411" s="23"/>
    </row>
    <row r="412" spans="1:8" ht="15.75">
      <c r="A412" s="7" t="s">
        <v>570</v>
      </c>
      <c r="B412" s="8">
        <v>44253</v>
      </c>
      <c r="C412" s="7" t="s">
        <v>355</v>
      </c>
      <c r="D412" s="7" t="s">
        <v>254</v>
      </c>
      <c r="E412" s="9">
        <v>29524.67</v>
      </c>
      <c r="F412" s="24"/>
      <c r="G412" s="22"/>
      <c r="H412" s="23"/>
    </row>
    <row r="413" spans="1:8" ht="15.75">
      <c r="A413" s="7" t="s">
        <v>571</v>
      </c>
      <c r="B413" s="8">
        <v>44253</v>
      </c>
      <c r="C413" s="7" t="s">
        <v>355</v>
      </c>
      <c r="D413" s="7" t="s">
        <v>254</v>
      </c>
      <c r="E413" s="9">
        <v>56298.27</v>
      </c>
      <c r="F413" s="24"/>
      <c r="G413" s="22"/>
      <c r="H413" s="23"/>
    </row>
    <row r="414" spans="1:8" ht="15.75">
      <c r="A414" s="7" t="s">
        <v>572</v>
      </c>
      <c r="B414" s="8">
        <v>44253</v>
      </c>
      <c r="C414" s="7" t="s">
        <v>355</v>
      </c>
      <c r="D414" s="7" t="s">
        <v>254</v>
      </c>
      <c r="E414" s="9">
        <v>15034.53</v>
      </c>
      <c r="F414" s="24"/>
      <c r="G414" s="22"/>
      <c r="H414" s="23"/>
    </row>
    <row r="415" spans="1:8" ht="15.75">
      <c r="A415" s="7" t="s">
        <v>573</v>
      </c>
      <c r="B415" s="8">
        <v>44253</v>
      </c>
      <c r="C415" s="7" t="s">
        <v>355</v>
      </c>
      <c r="D415" s="7" t="s">
        <v>254</v>
      </c>
      <c r="E415" s="9">
        <v>99224.36</v>
      </c>
      <c r="F415" s="24"/>
      <c r="G415" s="22"/>
      <c r="H415" s="23"/>
    </row>
    <row r="416" spans="1:8" ht="15.75">
      <c r="A416" s="7" t="s">
        <v>574</v>
      </c>
      <c r="B416" s="8">
        <v>44253</v>
      </c>
      <c r="C416" s="7" t="s">
        <v>355</v>
      </c>
      <c r="D416" s="7" t="s">
        <v>254</v>
      </c>
      <c r="E416" s="9">
        <v>101706.95</v>
      </c>
      <c r="F416" s="24"/>
      <c r="G416" s="22"/>
      <c r="H416" s="23"/>
    </row>
    <row r="417" spans="1:8" ht="15.75">
      <c r="A417" s="7" t="s">
        <v>575</v>
      </c>
      <c r="B417" s="8">
        <v>44253</v>
      </c>
      <c r="C417" s="7" t="s">
        <v>355</v>
      </c>
      <c r="D417" s="7" t="s">
        <v>254</v>
      </c>
      <c r="E417" s="9">
        <v>44087.97</v>
      </c>
      <c r="F417" s="24"/>
      <c r="G417" s="22"/>
      <c r="H417" s="23"/>
    </row>
    <row r="418" spans="1:8" ht="15.75">
      <c r="A418" s="7" t="s">
        <v>576</v>
      </c>
      <c r="B418" s="8">
        <v>44253</v>
      </c>
      <c r="C418" s="7" t="s">
        <v>355</v>
      </c>
      <c r="D418" s="7" t="s">
        <v>254</v>
      </c>
      <c r="E418" s="9">
        <v>82594.69</v>
      </c>
      <c r="F418" s="24"/>
      <c r="G418" s="22"/>
      <c r="H418" s="23"/>
    </row>
    <row r="419" spans="1:8" ht="15.75">
      <c r="A419" s="7" t="s">
        <v>577</v>
      </c>
      <c r="B419" s="8">
        <v>44253</v>
      </c>
      <c r="C419" s="7" t="s">
        <v>355</v>
      </c>
      <c r="D419" s="7" t="s">
        <v>254</v>
      </c>
      <c r="E419" s="9">
        <v>66563.17</v>
      </c>
      <c r="F419" s="24"/>
      <c r="G419" s="22"/>
      <c r="H419" s="23"/>
    </row>
    <row r="420" spans="1:8" ht="15.75">
      <c r="A420" s="7" t="s">
        <v>578</v>
      </c>
      <c r="B420" s="8">
        <v>44253</v>
      </c>
      <c r="C420" s="7" t="s">
        <v>355</v>
      </c>
      <c r="D420" s="7" t="s">
        <v>254</v>
      </c>
      <c r="E420" s="9">
        <v>9719.19</v>
      </c>
      <c r="F420" s="24"/>
      <c r="G420" s="22"/>
      <c r="H420" s="23"/>
    </row>
    <row r="421" spans="1:8" ht="15.75">
      <c r="A421" s="7" t="s">
        <v>144</v>
      </c>
      <c r="B421" s="8">
        <v>44253</v>
      </c>
      <c r="C421" s="7" t="s">
        <v>355</v>
      </c>
      <c r="D421" s="7" t="s">
        <v>254</v>
      </c>
      <c r="E421" s="9">
        <v>99013.52</v>
      </c>
      <c r="F421" s="24"/>
      <c r="G421" s="22"/>
      <c r="H421" s="23"/>
    </row>
    <row r="422" spans="1:8" ht="15.75">
      <c r="A422" s="7" t="s">
        <v>579</v>
      </c>
      <c r="B422" s="8">
        <v>44253</v>
      </c>
      <c r="C422" s="7" t="s">
        <v>355</v>
      </c>
      <c r="D422" s="7" t="s">
        <v>254</v>
      </c>
      <c r="E422" s="9">
        <v>75267.48</v>
      </c>
      <c r="F422" s="24"/>
      <c r="G422" s="22"/>
      <c r="H422" s="23"/>
    </row>
    <row r="423" spans="1:8" ht="15.75">
      <c r="A423" s="7" t="s">
        <v>580</v>
      </c>
      <c r="B423" s="8">
        <v>44253</v>
      </c>
      <c r="C423" s="7" t="s">
        <v>355</v>
      </c>
      <c r="D423" s="7" t="s">
        <v>254</v>
      </c>
      <c r="E423" s="9">
        <v>77352.649999999994</v>
      </c>
      <c r="F423" s="24"/>
      <c r="G423" s="22"/>
      <c r="H423" s="23"/>
    </row>
    <row r="424" spans="1:8" ht="15.75">
      <c r="A424" s="7" t="s">
        <v>581</v>
      </c>
      <c r="B424" s="8">
        <v>44250</v>
      </c>
      <c r="C424" s="7" t="s">
        <v>395</v>
      </c>
      <c r="D424" s="7" t="s">
        <v>254</v>
      </c>
      <c r="E424" s="9">
        <f>33413.14+6014.37</f>
        <v>39427.51</v>
      </c>
      <c r="F424" s="24"/>
      <c r="G424" s="22"/>
      <c r="H424" s="23"/>
    </row>
    <row r="425" spans="1:8" ht="15.75">
      <c r="A425" s="7" t="s">
        <v>582</v>
      </c>
      <c r="B425" s="8">
        <v>44250</v>
      </c>
      <c r="C425" s="7" t="s">
        <v>395</v>
      </c>
      <c r="D425" s="7" t="s">
        <v>254</v>
      </c>
      <c r="E425" s="9">
        <v>38941.5</v>
      </c>
      <c r="F425" s="24"/>
      <c r="G425" s="22"/>
      <c r="H425" s="23"/>
    </row>
    <row r="426" spans="1:8" ht="15.75">
      <c r="A426" s="7" t="s">
        <v>583</v>
      </c>
      <c r="B426" s="8">
        <v>44250</v>
      </c>
      <c r="C426" s="7" t="s">
        <v>395</v>
      </c>
      <c r="D426" s="7" t="s">
        <v>254</v>
      </c>
      <c r="E426" s="9">
        <f>7985.18+1437.33</f>
        <v>9422.51</v>
      </c>
      <c r="F426" s="24"/>
      <c r="G426" s="22"/>
      <c r="H426" s="23"/>
    </row>
    <row r="427" spans="1:8" ht="15.75">
      <c r="A427" s="7" t="s">
        <v>584</v>
      </c>
      <c r="B427" s="8">
        <v>44250</v>
      </c>
      <c r="C427" s="7" t="s">
        <v>395</v>
      </c>
      <c r="D427" s="7" t="s">
        <v>254</v>
      </c>
      <c r="E427" s="9">
        <f>7985.18+1437.33</f>
        <v>9422.51</v>
      </c>
      <c r="F427" s="24"/>
      <c r="G427" s="22"/>
      <c r="H427" s="23"/>
    </row>
    <row r="428" spans="1:8" ht="15.75">
      <c r="A428" s="7" t="s">
        <v>585</v>
      </c>
      <c r="B428" s="8">
        <v>44250</v>
      </c>
      <c r="C428" s="7" t="s">
        <v>395</v>
      </c>
      <c r="D428" s="7" t="s">
        <v>254</v>
      </c>
      <c r="E428" s="9">
        <v>9793.68</v>
      </c>
      <c r="F428" s="24"/>
      <c r="G428" s="22"/>
      <c r="H428" s="23"/>
    </row>
    <row r="429" spans="1:8" ht="15.75">
      <c r="A429" s="7" t="s">
        <v>586</v>
      </c>
      <c r="B429" s="8">
        <v>44250</v>
      </c>
      <c r="C429" s="7" t="s">
        <v>395</v>
      </c>
      <c r="D429" s="7" t="s">
        <v>254</v>
      </c>
      <c r="E429" s="9">
        <v>9422.51</v>
      </c>
      <c r="F429" s="24"/>
      <c r="G429" s="22"/>
      <c r="H429" s="23"/>
    </row>
    <row r="430" spans="1:8" ht="15.75">
      <c r="A430" s="7" t="s">
        <v>13</v>
      </c>
      <c r="B430" s="8">
        <v>44250</v>
      </c>
      <c r="C430" s="7" t="s">
        <v>395</v>
      </c>
      <c r="D430" s="7" t="s">
        <v>254</v>
      </c>
      <c r="E430" s="9">
        <v>9422.51</v>
      </c>
      <c r="F430" s="24"/>
      <c r="G430" s="22"/>
      <c r="H430" s="23"/>
    </row>
    <row r="431" spans="1:8" ht="15.75">
      <c r="A431" s="7" t="s">
        <v>587</v>
      </c>
      <c r="B431" s="8">
        <v>44250</v>
      </c>
      <c r="C431" s="7" t="s">
        <v>395</v>
      </c>
      <c r="D431" s="7" t="s">
        <v>254</v>
      </c>
      <c r="E431" s="9">
        <f>7985.18+1437.33</f>
        <v>9422.51</v>
      </c>
      <c r="F431" s="24"/>
      <c r="G431" s="22"/>
      <c r="H431" s="23"/>
    </row>
    <row r="432" spans="1:8" ht="15.75">
      <c r="A432" s="7" t="s">
        <v>588</v>
      </c>
      <c r="B432" s="8">
        <v>44250</v>
      </c>
      <c r="C432" s="7" t="s">
        <v>395</v>
      </c>
      <c r="D432" s="7" t="s">
        <v>254</v>
      </c>
      <c r="E432" s="9">
        <f>1920.85+345.75</f>
        <v>2266.6</v>
      </c>
      <c r="F432" s="24"/>
      <c r="G432" s="22"/>
      <c r="H432" s="23"/>
    </row>
    <row r="433" spans="1:8" ht="15.75">
      <c r="A433" s="7" t="s">
        <v>589</v>
      </c>
      <c r="B433" s="8">
        <v>44250</v>
      </c>
      <c r="C433" s="7" t="s">
        <v>395</v>
      </c>
      <c r="D433" s="7" t="s">
        <v>254</v>
      </c>
      <c r="E433" s="9">
        <v>24791.29</v>
      </c>
      <c r="F433" s="24"/>
      <c r="G433" s="22"/>
      <c r="H433" s="23"/>
    </row>
    <row r="434" spans="1:8" ht="15.75">
      <c r="A434" s="7" t="s">
        <v>590</v>
      </c>
      <c r="B434" s="8">
        <v>44250</v>
      </c>
      <c r="C434" s="7" t="s">
        <v>395</v>
      </c>
      <c r="D434" s="7" t="s">
        <v>254</v>
      </c>
      <c r="E434" s="9">
        <v>9359.8799999999992</v>
      </c>
      <c r="F434" s="24"/>
      <c r="G434" s="22"/>
      <c r="H434" s="23"/>
    </row>
    <row r="435" spans="1:8" ht="15.75">
      <c r="A435" s="7" t="s">
        <v>336</v>
      </c>
      <c r="B435" s="8">
        <v>44250</v>
      </c>
      <c r="C435" s="7" t="s">
        <v>395</v>
      </c>
      <c r="D435" s="7" t="s">
        <v>254</v>
      </c>
      <c r="E435" s="9">
        <f>7906.38+1423.15</f>
        <v>9329.5300000000007</v>
      </c>
      <c r="F435" s="24"/>
      <c r="G435" s="22"/>
      <c r="H435" s="23"/>
    </row>
    <row r="436" spans="1:8" ht="15.75">
      <c r="A436" s="7" t="s">
        <v>591</v>
      </c>
      <c r="B436" s="8">
        <v>44250</v>
      </c>
      <c r="C436" s="7" t="s">
        <v>395</v>
      </c>
      <c r="D436" s="7" t="s">
        <v>254</v>
      </c>
      <c r="E436" s="9">
        <v>2266.6</v>
      </c>
      <c r="F436" s="24"/>
      <c r="G436" s="22"/>
      <c r="H436" s="23"/>
    </row>
    <row r="437" spans="1:8" ht="15.75">
      <c r="A437" s="7" t="s">
        <v>592</v>
      </c>
      <c r="B437" s="8">
        <v>44250</v>
      </c>
      <c r="C437" s="7" t="s">
        <v>395</v>
      </c>
      <c r="D437" s="7" t="s">
        <v>254</v>
      </c>
      <c r="E437" s="9">
        <f>19738.84+3552.99</f>
        <v>23291.83</v>
      </c>
      <c r="F437" s="24"/>
      <c r="G437" s="22"/>
      <c r="H437" s="23"/>
    </row>
    <row r="438" spans="1:8" ht="15.75">
      <c r="A438" s="7" t="s">
        <v>593</v>
      </c>
      <c r="B438" s="8">
        <v>44250</v>
      </c>
      <c r="C438" s="7" t="s">
        <v>395</v>
      </c>
      <c r="D438" s="7" t="s">
        <v>254</v>
      </c>
      <c r="E438" s="9">
        <v>28423.200000000001</v>
      </c>
      <c r="F438" s="24"/>
      <c r="G438" s="22"/>
      <c r="H438" s="23"/>
    </row>
    <row r="439" spans="1:8" ht="15.75">
      <c r="A439" s="7" t="s">
        <v>594</v>
      </c>
      <c r="B439" s="8">
        <v>44250</v>
      </c>
      <c r="C439" s="7" t="s">
        <v>395</v>
      </c>
      <c r="D439" s="7" t="s">
        <v>254</v>
      </c>
      <c r="E439" s="9">
        <f>8158.41+1468.31</f>
        <v>9626.7199999999993</v>
      </c>
      <c r="F439" s="24"/>
      <c r="G439" s="22"/>
      <c r="H439" s="23"/>
    </row>
    <row r="440" spans="1:8" ht="15.75">
      <c r="A440" s="7" t="s">
        <v>595</v>
      </c>
      <c r="B440" s="8">
        <v>44250</v>
      </c>
      <c r="C440" s="7" t="s">
        <v>395</v>
      </c>
      <c r="D440" s="7" t="s">
        <v>254</v>
      </c>
      <c r="E440" s="9">
        <f>9158.41+1468.51</f>
        <v>10626.92</v>
      </c>
      <c r="F440" s="24"/>
      <c r="G440" s="22"/>
      <c r="H440" s="23"/>
    </row>
    <row r="441" spans="1:8" ht="15.75">
      <c r="A441" s="7" t="s">
        <v>595</v>
      </c>
      <c r="B441" s="8">
        <v>44250</v>
      </c>
      <c r="C441" s="7" t="s">
        <v>395</v>
      </c>
      <c r="D441" s="7" t="s">
        <v>254</v>
      </c>
      <c r="E441" s="9">
        <v>10370.32</v>
      </c>
      <c r="F441" s="24"/>
      <c r="G441" s="22"/>
      <c r="H441" s="23"/>
    </row>
    <row r="442" spans="1:8" ht="15.75">
      <c r="A442" s="7" t="s">
        <v>596</v>
      </c>
      <c r="B442" s="8">
        <v>44250</v>
      </c>
      <c r="C442" s="7" t="s">
        <v>395</v>
      </c>
      <c r="D442" s="7" t="s">
        <v>254</v>
      </c>
      <c r="E442" s="9">
        <v>10191.24</v>
      </c>
      <c r="F442" s="24"/>
      <c r="G442" s="22"/>
      <c r="H442" s="23"/>
    </row>
    <row r="443" spans="1:8" ht="15.75">
      <c r="A443" s="7" t="s">
        <v>597</v>
      </c>
      <c r="B443" s="8">
        <v>44250</v>
      </c>
      <c r="C443" s="7" t="s">
        <v>395</v>
      </c>
      <c r="D443" s="7" t="s">
        <v>254</v>
      </c>
      <c r="E443" s="9">
        <f>8383+88+1509.1</f>
        <v>9980.1</v>
      </c>
      <c r="F443" s="24"/>
      <c r="G443" s="22"/>
      <c r="H443" s="23"/>
    </row>
    <row r="444" spans="1:8" ht="15.75">
      <c r="A444" s="7" t="s">
        <v>598</v>
      </c>
      <c r="B444" s="8">
        <v>44250</v>
      </c>
      <c r="C444" s="7" t="s">
        <v>395</v>
      </c>
      <c r="D444" s="7" t="s">
        <v>254</v>
      </c>
      <c r="E444" s="9">
        <v>31993.72</v>
      </c>
      <c r="F444" s="24"/>
      <c r="G444" s="22"/>
      <c r="H444" s="23"/>
    </row>
    <row r="445" spans="1:8" ht="15.75">
      <c r="A445" s="7" t="s">
        <v>599</v>
      </c>
      <c r="B445" s="8">
        <v>44250</v>
      </c>
      <c r="C445" s="7" t="s">
        <v>395</v>
      </c>
      <c r="D445" s="7" t="s">
        <v>254</v>
      </c>
      <c r="E445" s="9">
        <v>9556.83</v>
      </c>
      <c r="F445" s="24"/>
      <c r="G445" s="22"/>
      <c r="H445" s="23"/>
    </row>
    <row r="446" spans="1:8" ht="15.75">
      <c r="A446" s="7" t="s">
        <v>600</v>
      </c>
      <c r="B446" s="8">
        <v>44250</v>
      </c>
      <c r="C446" s="7" t="s">
        <v>395</v>
      </c>
      <c r="D446" s="7" t="s">
        <v>254</v>
      </c>
      <c r="E446" s="9">
        <v>13874.03</v>
      </c>
      <c r="F446" s="24"/>
      <c r="G446" s="22"/>
      <c r="H446" s="23"/>
    </row>
    <row r="447" spans="1:8" ht="15.75">
      <c r="A447" s="7" t="s">
        <v>601</v>
      </c>
      <c r="B447" s="8">
        <v>44250</v>
      </c>
      <c r="C447" s="7" t="s">
        <v>395</v>
      </c>
      <c r="D447" s="7" t="s">
        <v>254</v>
      </c>
      <c r="E447" s="9">
        <v>27272.1</v>
      </c>
      <c r="F447" s="24"/>
      <c r="G447" s="22"/>
      <c r="H447" s="23"/>
    </row>
    <row r="448" spans="1:8" ht="15.75">
      <c r="A448" s="7" t="s">
        <v>602</v>
      </c>
      <c r="B448" s="8">
        <v>44250</v>
      </c>
      <c r="C448" s="7" t="s">
        <v>395</v>
      </c>
      <c r="D448" s="7" t="s">
        <v>254</v>
      </c>
      <c r="E448" s="9">
        <f>8158.41+1468.51</f>
        <v>9626.92</v>
      </c>
      <c r="F448" s="24"/>
      <c r="G448" s="22"/>
      <c r="H448" s="23"/>
    </row>
    <row r="449" spans="1:8" ht="15.75">
      <c r="A449" s="7" t="s">
        <v>603</v>
      </c>
      <c r="B449" s="8">
        <v>44250</v>
      </c>
      <c r="C449" s="7" t="s">
        <v>395</v>
      </c>
      <c r="D449" s="7" t="s">
        <v>254</v>
      </c>
      <c r="E449" s="9">
        <f>8099.01+1457.62</f>
        <v>9556.630000000001</v>
      </c>
      <c r="F449" s="24"/>
      <c r="G449" s="22"/>
      <c r="H449" s="23"/>
    </row>
    <row r="450" spans="1:8" ht="15.75">
      <c r="A450" s="7" t="s">
        <v>604</v>
      </c>
      <c r="B450" s="8">
        <v>44250</v>
      </c>
      <c r="C450" s="7" t="s">
        <v>395</v>
      </c>
      <c r="D450" s="7" t="s">
        <v>254</v>
      </c>
      <c r="E450" s="9">
        <v>10334.92</v>
      </c>
      <c r="F450" s="24"/>
      <c r="G450" s="22"/>
      <c r="H450" s="23"/>
    </row>
    <row r="451" spans="1:8" ht="15.75">
      <c r="A451" s="7" t="s">
        <v>605</v>
      </c>
      <c r="B451" s="8">
        <v>44250</v>
      </c>
      <c r="C451" s="7" t="s">
        <v>395</v>
      </c>
      <c r="D451" s="7" t="s">
        <v>254</v>
      </c>
      <c r="E451" s="9">
        <f>34931.37+6287.65</f>
        <v>41219.020000000004</v>
      </c>
      <c r="F451" s="24"/>
      <c r="G451" s="22"/>
      <c r="H451" s="23"/>
    </row>
    <row r="452" spans="1:8" ht="15.75">
      <c r="A452" s="7" t="s">
        <v>606</v>
      </c>
      <c r="B452" s="8">
        <v>44250</v>
      </c>
      <c r="C452" s="7" t="s">
        <v>395</v>
      </c>
      <c r="D452" s="7" t="s">
        <v>254</v>
      </c>
      <c r="E452" s="9">
        <v>9626.92</v>
      </c>
      <c r="F452" s="24"/>
      <c r="G452" s="22"/>
      <c r="H452" s="23"/>
    </row>
    <row r="453" spans="1:8" ht="15.75">
      <c r="A453" s="7" t="s">
        <v>218</v>
      </c>
      <c r="B453" s="8">
        <v>44250</v>
      </c>
      <c r="C453" s="7" t="s">
        <v>395</v>
      </c>
      <c r="D453" s="7" t="s">
        <v>254</v>
      </c>
      <c r="E453" s="9">
        <v>83151.83</v>
      </c>
      <c r="F453" s="24"/>
      <c r="G453" s="22"/>
      <c r="H453" s="23"/>
    </row>
    <row r="454" spans="1:8" ht="15.75">
      <c r="A454" s="7" t="s">
        <v>607</v>
      </c>
      <c r="B454" s="8">
        <v>44250</v>
      </c>
      <c r="C454" s="7" t="s">
        <v>395</v>
      </c>
      <c r="D454" s="7" t="s">
        <v>254</v>
      </c>
      <c r="E454" s="9">
        <v>10018.209999999999</v>
      </c>
      <c r="F454" s="24"/>
      <c r="G454" s="22"/>
      <c r="H454" s="23"/>
    </row>
    <row r="455" spans="1:8" ht="15.75">
      <c r="A455" s="7" t="s">
        <v>608</v>
      </c>
      <c r="B455" s="8">
        <v>44250</v>
      </c>
      <c r="C455" s="7" t="s">
        <v>395</v>
      </c>
      <c r="D455" s="7" t="s">
        <v>254</v>
      </c>
      <c r="E455" s="9">
        <v>10181.120000000001</v>
      </c>
      <c r="F455" s="24"/>
      <c r="G455" s="22"/>
      <c r="H455" s="23"/>
    </row>
    <row r="456" spans="1:8" ht="15.75">
      <c r="A456" s="7" t="s">
        <v>609</v>
      </c>
      <c r="B456" s="8">
        <v>44250</v>
      </c>
      <c r="C456" s="7" t="s">
        <v>395</v>
      </c>
      <c r="D456" s="7" t="s">
        <v>254</v>
      </c>
      <c r="E456" s="9">
        <v>19087.64</v>
      </c>
      <c r="F456" s="24"/>
      <c r="G456" s="22"/>
      <c r="H456" s="23"/>
    </row>
    <row r="457" spans="1:8" ht="15.75">
      <c r="A457" s="7" t="s">
        <v>610</v>
      </c>
      <c r="B457" s="8">
        <v>44250</v>
      </c>
      <c r="C457" s="7" t="s">
        <v>395</v>
      </c>
      <c r="D457" s="7" t="s">
        <v>254</v>
      </c>
      <c r="E457" s="9">
        <v>37626.839999999997</v>
      </c>
      <c r="F457" s="24"/>
      <c r="G457" s="22"/>
      <c r="H457" s="23"/>
    </row>
    <row r="458" spans="1:8" ht="15.75">
      <c r="A458" s="7" t="s">
        <v>611</v>
      </c>
      <c r="B458" s="8">
        <v>44250</v>
      </c>
      <c r="C458" s="7" t="s">
        <v>395</v>
      </c>
      <c r="D458" s="7" t="s">
        <v>254</v>
      </c>
      <c r="E458" s="9">
        <v>15281.17</v>
      </c>
      <c r="F458" s="24"/>
      <c r="G458" s="22"/>
      <c r="H458" s="23"/>
    </row>
    <row r="459" spans="1:8" ht="15.75">
      <c r="A459" s="7" t="s">
        <v>612</v>
      </c>
      <c r="B459" s="8">
        <v>44250</v>
      </c>
      <c r="C459" s="7" t="s">
        <v>395</v>
      </c>
      <c r="D459" s="7" t="s">
        <v>254</v>
      </c>
      <c r="E459" s="9">
        <v>10161.43</v>
      </c>
      <c r="F459" s="24"/>
      <c r="G459" s="22"/>
      <c r="H459" s="23"/>
    </row>
    <row r="460" spans="1:8" ht="15.75">
      <c r="A460" s="7" t="s">
        <v>613</v>
      </c>
      <c r="B460" s="8">
        <v>44250</v>
      </c>
      <c r="C460" s="7" t="s">
        <v>395</v>
      </c>
      <c r="D460" s="7" t="s">
        <v>254</v>
      </c>
      <c r="E460" s="9">
        <v>9783.83</v>
      </c>
      <c r="F460" s="24"/>
      <c r="G460" s="22"/>
      <c r="H460" s="23"/>
    </row>
    <row r="461" spans="1:8" ht="15.75">
      <c r="A461" s="7" t="s">
        <v>614</v>
      </c>
      <c r="B461" s="8">
        <v>44250</v>
      </c>
      <c r="C461" s="7" t="s">
        <v>395</v>
      </c>
      <c r="D461" s="7" t="s">
        <v>254</v>
      </c>
      <c r="E461" s="9">
        <v>10783.97</v>
      </c>
      <c r="F461" s="24"/>
      <c r="G461" s="22"/>
      <c r="H461" s="23"/>
    </row>
    <row r="462" spans="1:8" ht="15.75">
      <c r="A462" s="7" t="s">
        <v>615</v>
      </c>
      <c r="B462" s="8">
        <v>44250</v>
      </c>
      <c r="C462" s="7" t="s">
        <v>395</v>
      </c>
      <c r="D462" s="7" t="s">
        <v>254</v>
      </c>
      <c r="E462" s="9">
        <v>10325.719999999999</v>
      </c>
      <c r="F462" s="24"/>
      <c r="G462" s="22"/>
      <c r="H462" s="23"/>
    </row>
    <row r="463" spans="1:8" ht="15.75">
      <c r="A463" s="7" t="s">
        <v>616</v>
      </c>
      <c r="B463" s="8">
        <v>44250</v>
      </c>
      <c r="C463" s="7" t="s">
        <v>395</v>
      </c>
      <c r="D463" s="7" t="s">
        <v>254</v>
      </c>
      <c r="E463" s="9">
        <v>10558.72</v>
      </c>
      <c r="F463" s="24"/>
      <c r="G463" s="22"/>
      <c r="H463" s="23"/>
    </row>
    <row r="464" spans="1:8" ht="15.75">
      <c r="A464" s="7" t="s">
        <v>617</v>
      </c>
      <c r="B464" s="8">
        <v>44250</v>
      </c>
      <c r="C464" s="7" t="s">
        <v>395</v>
      </c>
      <c r="D464" s="7" t="s">
        <v>254</v>
      </c>
      <c r="E464" s="9">
        <v>9745.23</v>
      </c>
      <c r="F464" s="24"/>
      <c r="G464" s="22"/>
      <c r="H464" s="23"/>
    </row>
    <row r="465" spans="1:8" ht="15.75">
      <c r="A465" s="7" t="s">
        <v>618</v>
      </c>
      <c r="B465" s="8">
        <v>44250</v>
      </c>
      <c r="C465" s="7" t="s">
        <v>395</v>
      </c>
      <c r="D465" s="7" t="s">
        <v>254</v>
      </c>
      <c r="E465" s="9">
        <v>18504.95</v>
      </c>
      <c r="F465" s="24"/>
      <c r="G465" s="22"/>
      <c r="H465" s="23"/>
    </row>
    <row r="466" spans="1:8" ht="15.75">
      <c r="A466" s="7" t="s">
        <v>619</v>
      </c>
      <c r="B466" s="8">
        <v>44250</v>
      </c>
      <c r="C466" s="7" t="s">
        <v>395</v>
      </c>
      <c r="D466" s="7" t="s">
        <v>254</v>
      </c>
      <c r="E466" s="9">
        <v>25001.52</v>
      </c>
      <c r="F466" s="24"/>
      <c r="G466" s="22"/>
      <c r="H466" s="23"/>
    </row>
    <row r="467" spans="1:8" ht="15.75">
      <c r="A467" s="7" t="s">
        <v>620</v>
      </c>
      <c r="B467" s="8">
        <v>44250</v>
      </c>
      <c r="C467" s="7" t="s">
        <v>395</v>
      </c>
      <c r="D467" s="7" t="s">
        <v>254</v>
      </c>
      <c r="E467" s="9">
        <v>4720</v>
      </c>
      <c r="F467" s="24"/>
      <c r="G467" s="22"/>
      <c r="H467" s="23"/>
    </row>
    <row r="468" spans="1:8" ht="15.75">
      <c r="A468" s="7" t="s">
        <v>621</v>
      </c>
      <c r="B468" s="8">
        <v>44250</v>
      </c>
      <c r="C468" s="7" t="s">
        <v>395</v>
      </c>
      <c r="D468" s="7" t="s">
        <v>254</v>
      </c>
      <c r="E468" s="9">
        <v>10103.379999999999</v>
      </c>
      <c r="F468" s="24"/>
      <c r="G468" s="22"/>
      <c r="H468" s="23"/>
    </row>
    <row r="469" spans="1:8" ht="15.75">
      <c r="A469" s="7" t="s">
        <v>622</v>
      </c>
      <c r="B469" s="8">
        <v>44250</v>
      </c>
      <c r="C469" s="7" t="s">
        <v>395</v>
      </c>
      <c r="D469" s="7" t="s">
        <v>254</v>
      </c>
      <c r="E469" s="9">
        <f>8113.9+1460.5</f>
        <v>9574.4</v>
      </c>
      <c r="F469" s="24"/>
      <c r="G469" s="22"/>
      <c r="H469" s="23"/>
    </row>
    <row r="470" spans="1:8" ht="15.75">
      <c r="A470" s="7" t="s">
        <v>623</v>
      </c>
      <c r="B470" s="8">
        <v>44250</v>
      </c>
      <c r="C470" s="7" t="s">
        <v>395</v>
      </c>
      <c r="D470" s="7" t="s">
        <v>254</v>
      </c>
      <c r="E470" s="9">
        <f>8113.9+1460.5</f>
        <v>9574.4</v>
      </c>
      <c r="F470" s="24"/>
      <c r="G470" s="22"/>
      <c r="H470" s="23"/>
    </row>
    <row r="471" spans="1:8" ht="15.75">
      <c r="A471" s="7" t="s">
        <v>624</v>
      </c>
      <c r="B471" s="8">
        <v>44250</v>
      </c>
      <c r="C471" s="7" t="s">
        <v>395</v>
      </c>
      <c r="D471" s="7" t="s">
        <v>254</v>
      </c>
      <c r="E471" s="9">
        <f>8113.9+1460.5</f>
        <v>9574.4</v>
      </c>
      <c r="F471" s="24"/>
      <c r="G471" s="22"/>
      <c r="H471" s="23"/>
    </row>
    <row r="472" spans="1:8" ht="15.75">
      <c r="A472" s="7" t="s">
        <v>625</v>
      </c>
      <c r="B472" s="8">
        <v>44250</v>
      </c>
      <c r="C472" s="7" t="s">
        <v>395</v>
      </c>
      <c r="D472" s="7" t="s">
        <v>254</v>
      </c>
      <c r="E472" s="9">
        <v>9644.49</v>
      </c>
      <c r="F472" s="24"/>
      <c r="G472" s="22"/>
      <c r="H472" s="23"/>
    </row>
    <row r="473" spans="1:8" ht="15.75">
      <c r="A473" s="7" t="s">
        <v>626</v>
      </c>
      <c r="B473" s="8">
        <v>44250</v>
      </c>
      <c r="C473" s="7" t="s">
        <v>395</v>
      </c>
      <c r="D473" s="7" t="s">
        <v>254</v>
      </c>
      <c r="E473" s="9">
        <v>10352.49</v>
      </c>
      <c r="F473" s="24"/>
      <c r="G473" s="22"/>
      <c r="H473" s="23"/>
    </row>
    <row r="474" spans="1:8" ht="15.75">
      <c r="A474" s="7" t="s">
        <v>627</v>
      </c>
      <c r="B474" s="8">
        <v>44250</v>
      </c>
      <c r="C474" s="7" t="s">
        <v>395</v>
      </c>
      <c r="D474" s="7" t="s">
        <v>254</v>
      </c>
      <c r="E474" s="9">
        <v>9644.49</v>
      </c>
      <c r="F474" s="24"/>
      <c r="G474" s="22"/>
      <c r="H474" s="23"/>
    </row>
    <row r="475" spans="1:8" ht="15.75">
      <c r="A475" s="7" t="s">
        <v>628</v>
      </c>
      <c r="B475" s="8">
        <v>44250</v>
      </c>
      <c r="C475" s="7" t="s">
        <v>395</v>
      </c>
      <c r="D475" s="7" t="s">
        <v>254</v>
      </c>
      <c r="E475" s="9">
        <v>9745.6299999999992</v>
      </c>
      <c r="F475" s="24"/>
      <c r="G475" s="22"/>
      <c r="H475" s="23"/>
    </row>
    <row r="476" spans="1:8" ht="15.75">
      <c r="A476" s="7" t="s">
        <v>629</v>
      </c>
      <c r="B476" s="8">
        <v>44250</v>
      </c>
      <c r="C476" s="7" t="s">
        <v>395</v>
      </c>
      <c r="D476" s="7" t="s">
        <v>254</v>
      </c>
      <c r="E476" s="9">
        <v>19697.72</v>
      </c>
      <c r="F476" s="24"/>
      <c r="G476" s="22"/>
      <c r="H476" s="23"/>
    </row>
    <row r="477" spans="1:8" ht="15.75">
      <c r="A477" s="7" t="s">
        <v>630</v>
      </c>
      <c r="B477" s="8">
        <v>44250</v>
      </c>
      <c r="C477" s="7" t="s">
        <v>395</v>
      </c>
      <c r="D477" s="7" t="s">
        <v>254</v>
      </c>
      <c r="E477" s="9">
        <v>41857.74</v>
      </c>
      <c r="F477" s="24"/>
      <c r="G477" s="22"/>
      <c r="H477" s="23"/>
    </row>
    <row r="478" spans="1:8" ht="15.75">
      <c r="A478" s="7" t="s">
        <v>631</v>
      </c>
      <c r="B478" s="8">
        <v>44250</v>
      </c>
      <c r="C478" s="7" t="s">
        <v>395</v>
      </c>
      <c r="D478" s="7" t="s">
        <v>254</v>
      </c>
      <c r="E478" s="9">
        <v>9277.3700000000008</v>
      </c>
      <c r="F478" s="24"/>
      <c r="G478" s="22"/>
      <c r="H478" s="23"/>
    </row>
    <row r="479" spans="1:8" ht="15.75">
      <c r="A479" s="7" t="s">
        <v>632</v>
      </c>
      <c r="B479" s="8">
        <v>44250</v>
      </c>
      <c r="C479" s="7" t="s">
        <v>395</v>
      </c>
      <c r="D479" s="7" t="s">
        <v>254</v>
      </c>
      <c r="E479" s="9">
        <v>9433.4</v>
      </c>
      <c r="F479" s="24"/>
      <c r="G479" s="22"/>
      <c r="H479" s="23"/>
    </row>
    <row r="480" spans="1:8" ht="15.75">
      <c r="A480" s="7" t="s">
        <v>633</v>
      </c>
      <c r="B480" s="8">
        <v>44250</v>
      </c>
      <c r="C480" s="7" t="s">
        <v>395</v>
      </c>
      <c r="D480" s="7" t="s">
        <v>254</v>
      </c>
      <c r="E480" s="9">
        <v>1007.98</v>
      </c>
      <c r="F480" s="24"/>
      <c r="G480" s="22"/>
      <c r="H480" s="23"/>
    </row>
    <row r="481" spans="1:8" ht="15.75">
      <c r="A481" s="7" t="s">
        <v>634</v>
      </c>
      <c r="B481" s="8">
        <v>44250</v>
      </c>
      <c r="C481" s="7" t="s">
        <v>395</v>
      </c>
      <c r="D481" s="7" t="s">
        <v>254</v>
      </c>
      <c r="E481" s="9">
        <v>10352.49</v>
      </c>
      <c r="F481" s="24"/>
      <c r="G481" s="22"/>
      <c r="H481" s="23"/>
    </row>
    <row r="482" spans="1:8" ht="15.75">
      <c r="A482" s="7" t="s">
        <v>635</v>
      </c>
      <c r="B482" s="8">
        <v>44250</v>
      </c>
      <c r="C482" s="7" t="s">
        <v>395</v>
      </c>
      <c r="D482" s="7" t="s">
        <v>254</v>
      </c>
      <c r="E482" s="9">
        <v>29187.88</v>
      </c>
      <c r="F482" s="24"/>
      <c r="G482" s="22"/>
      <c r="H482" s="23"/>
    </row>
    <row r="483" spans="1:8" ht="15.75">
      <c r="A483" s="7" t="s">
        <v>636</v>
      </c>
      <c r="B483" s="8">
        <v>44250</v>
      </c>
      <c r="C483" s="7" t="s">
        <v>395</v>
      </c>
      <c r="D483" s="7" t="s">
        <v>254</v>
      </c>
      <c r="E483" s="9">
        <v>40092.18</v>
      </c>
      <c r="F483" s="24"/>
      <c r="G483" s="22"/>
      <c r="H483" s="23"/>
    </row>
    <row r="484" spans="1:8" ht="15.75">
      <c r="A484" s="7" t="s">
        <v>637</v>
      </c>
      <c r="B484" s="8">
        <v>44250</v>
      </c>
      <c r="C484" s="7" t="s">
        <v>395</v>
      </c>
      <c r="D484" s="7" t="s">
        <v>254</v>
      </c>
      <c r="E484" s="9">
        <v>57382.54</v>
      </c>
      <c r="F484" s="24"/>
      <c r="G484" s="22"/>
      <c r="H484" s="23"/>
    </row>
    <row r="485" spans="1:8" ht="15.75">
      <c r="A485" s="7" t="s">
        <v>638</v>
      </c>
      <c r="B485" s="8">
        <v>44250</v>
      </c>
      <c r="C485" s="7" t="s">
        <v>395</v>
      </c>
      <c r="D485" s="7" t="s">
        <v>254</v>
      </c>
      <c r="E485" s="9">
        <v>10491.83</v>
      </c>
      <c r="F485" s="24"/>
      <c r="G485" s="22"/>
      <c r="H485" s="23"/>
    </row>
    <row r="486" spans="1:8" ht="15.75">
      <c r="A486" s="7" t="s">
        <v>639</v>
      </c>
      <c r="B486" s="8">
        <v>44250</v>
      </c>
      <c r="C486" s="7" t="s">
        <v>395</v>
      </c>
      <c r="D486" s="7" t="s">
        <v>254</v>
      </c>
      <c r="E486" s="9">
        <v>17920.830000000002</v>
      </c>
      <c r="F486" s="24"/>
      <c r="G486" s="22"/>
      <c r="H486" s="23"/>
    </row>
    <row r="487" spans="1:8" ht="15.75">
      <c r="A487" s="7" t="s">
        <v>640</v>
      </c>
      <c r="B487" s="8">
        <v>44250</v>
      </c>
      <c r="C487" s="7" t="s">
        <v>395</v>
      </c>
      <c r="D487" s="7" t="s">
        <v>254</v>
      </c>
      <c r="E487" s="9">
        <v>9363.65</v>
      </c>
      <c r="F487" s="24"/>
      <c r="G487" s="22"/>
      <c r="H487" s="23"/>
    </row>
    <row r="488" spans="1:8" ht="15.75">
      <c r="A488" s="7" t="s">
        <v>641</v>
      </c>
      <c r="B488" s="8">
        <v>44250</v>
      </c>
      <c r="C488" s="7" t="s">
        <v>395</v>
      </c>
      <c r="D488" s="7" t="s">
        <v>254</v>
      </c>
      <c r="E488" s="9">
        <v>37337.19</v>
      </c>
      <c r="F488" s="24"/>
      <c r="G488" s="22"/>
      <c r="H488" s="23"/>
    </row>
    <row r="489" spans="1:8" ht="15.75">
      <c r="A489" s="7" t="s">
        <v>642</v>
      </c>
      <c r="B489" s="8">
        <v>44250</v>
      </c>
      <c r="C489" s="7" t="s">
        <v>395</v>
      </c>
      <c r="D489" s="7" t="s">
        <v>254</v>
      </c>
      <c r="E489" s="9">
        <f>34740.22+3523.24</f>
        <v>38263.46</v>
      </c>
      <c r="F489" s="24"/>
      <c r="G489" s="22"/>
      <c r="H489" s="23"/>
    </row>
    <row r="490" spans="1:8" ht="15.75">
      <c r="A490" s="7" t="s">
        <v>643</v>
      </c>
      <c r="B490" s="8">
        <v>44250</v>
      </c>
      <c r="C490" s="7" t="s">
        <v>395</v>
      </c>
      <c r="D490" s="7" t="s">
        <v>254</v>
      </c>
      <c r="E490" s="9">
        <v>14219.19</v>
      </c>
      <c r="F490" s="24"/>
      <c r="G490" s="22"/>
      <c r="H490" s="23"/>
    </row>
    <row r="491" spans="1:8" ht="15.75">
      <c r="A491" s="7" t="s">
        <v>644</v>
      </c>
      <c r="B491" s="8">
        <v>44250</v>
      </c>
      <c r="C491" s="7" t="s">
        <v>395</v>
      </c>
      <c r="D491" s="7" t="s">
        <v>254</v>
      </c>
      <c r="E491" s="9">
        <f>1455.6+8086.65</f>
        <v>9542.25</v>
      </c>
      <c r="F491" s="24"/>
      <c r="G491" s="22"/>
      <c r="H491" s="23"/>
    </row>
    <row r="492" spans="1:8" ht="15.75">
      <c r="A492" s="7" t="s">
        <v>645</v>
      </c>
      <c r="B492" s="8">
        <v>44250</v>
      </c>
      <c r="C492" s="7" t="s">
        <v>395</v>
      </c>
      <c r="D492" s="7" t="s">
        <v>254</v>
      </c>
      <c r="E492" s="9">
        <v>9359.8799999999992</v>
      </c>
      <c r="F492" s="24"/>
      <c r="G492" s="22"/>
      <c r="H492" s="23"/>
    </row>
    <row r="493" spans="1:8" ht="15.75">
      <c r="A493" s="7" t="s">
        <v>646</v>
      </c>
      <c r="B493" s="8">
        <v>44250</v>
      </c>
      <c r="C493" s="7" t="s">
        <v>395</v>
      </c>
      <c r="D493" s="7" t="s">
        <v>254</v>
      </c>
      <c r="E493" s="9">
        <f>7772.1+1398.26</f>
        <v>9170.36</v>
      </c>
      <c r="F493" s="24"/>
      <c r="G493" s="22"/>
      <c r="H493" s="23"/>
    </row>
    <row r="494" spans="1:8" ht="15.75">
      <c r="A494" s="7" t="s">
        <v>647</v>
      </c>
      <c r="B494" s="8">
        <v>44250</v>
      </c>
      <c r="C494" s="7" t="s">
        <v>395</v>
      </c>
      <c r="D494" s="7" t="s">
        <v>254</v>
      </c>
      <c r="E494" s="9">
        <f>7772.1+1398.98</f>
        <v>9171.08</v>
      </c>
      <c r="F494" s="24"/>
      <c r="G494" s="22"/>
      <c r="H494" s="23"/>
    </row>
    <row r="495" spans="1:8" ht="15.75">
      <c r="A495" s="7" t="s">
        <v>648</v>
      </c>
      <c r="B495" s="8">
        <v>44250</v>
      </c>
      <c r="C495" s="7" t="s">
        <v>395</v>
      </c>
      <c r="D495" s="7" t="s">
        <v>254</v>
      </c>
      <c r="E495" s="9">
        <v>9359.8799999999992</v>
      </c>
      <c r="F495" s="24"/>
      <c r="G495" s="22"/>
      <c r="H495" s="23"/>
    </row>
    <row r="496" spans="1:8" ht="15.75">
      <c r="A496" s="7" t="s">
        <v>649</v>
      </c>
      <c r="B496" s="8">
        <v>44250</v>
      </c>
      <c r="C496" s="7" t="s">
        <v>395</v>
      </c>
      <c r="D496" s="7" t="s">
        <v>254</v>
      </c>
      <c r="E496" s="9">
        <f>20102.96+3610.53</f>
        <v>23713.489999999998</v>
      </c>
      <c r="F496" s="24"/>
      <c r="G496" s="22"/>
      <c r="H496" s="23"/>
    </row>
    <row r="497" spans="1:8" ht="15.75">
      <c r="A497" s="7" t="s">
        <v>650</v>
      </c>
      <c r="B497" s="8">
        <v>44250</v>
      </c>
      <c r="C497" s="7" t="s">
        <v>395</v>
      </c>
      <c r="D497" s="7" t="s">
        <v>254</v>
      </c>
      <c r="E497" s="9">
        <v>9359.8799999999992</v>
      </c>
      <c r="F497" s="24"/>
      <c r="G497" s="22"/>
      <c r="H497" s="23"/>
    </row>
    <row r="498" spans="1:8" ht="15.75">
      <c r="A498" s="7" t="s">
        <v>651</v>
      </c>
      <c r="B498" s="8">
        <v>44250</v>
      </c>
      <c r="C498" s="7" t="s">
        <v>395</v>
      </c>
      <c r="D498" s="7" t="s">
        <v>254</v>
      </c>
      <c r="E498" s="9">
        <v>24508.68</v>
      </c>
      <c r="F498" s="24"/>
      <c r="G498" s="22"/>
      <c r="H498" s="23"/>
    </row>
    <row r="499" spans="1:8" ht="15.75">
      <c r="A499" s="7" t="s">
        <v>652</v>
      </c>
      <c r="B499" s="8">
        <v>44250</v>
      </c>
      <c r="C499" s="7" t="s">
        <v>395</v>
      </c>
      <c r="D499" s="7" t="s">
        <v>254</v>
      </c>
      <c r="E499" s="9">
        <f>7772.1+1398.95</f>
        <v>9171.0500000000011</v>
      </c>
      <c r="F499" s="24"/>
      <c r="G499" s="22"/>
      <c r="H499" s="23"/>
    </row>
    <row r="500" spans="1:8" ht="15.75">
      <c r="A500" s="7" t="s">
        <v>653</v>
      </c>
      <c r="B500" s="8">
        <v>44250</v>
      </c>
      <c r="C500" s="7" t="s">
        <v>395</v>
      </c>
      <c r="D500" s="7" t="s">
        <v>254</v>
      </c>
      <c r="E500" s="9">
        <v>9359.8799999999992</v>
      </c>
      <c r="F500" s="24"/>
      <c r="G500" s="22"/>
      <c r="H500" s="23"/>
    </row>
    <row r="501" spans="1:8" ht="15.75">
      <c r="A501" s="7" t="s">
        <v>605</v>
      </c>
      <c r="B501" s="8">
        <v>44250</v>
      </c>
      <c r="C501" s="7" t="s">
        <v>395</v>
      </c>
      <c r="D501" s="7" t="s">
        <v>254</v>
      </c>
      <c r="E501" s="9">
        <v>9763.2000000000007</v>
      </c>
      <c r="F501" s="24"/>
      <c r="G501" s="22"/>
      <c r="H501" s="23"/>
    </row>
    <row r="502" spans="1:8" ht="15.75">
      <c r="A502" s="7" t="s">
        <v>654</v>
      </c>
      <c r="B502" s="8">
        <v>44250</v>
      </c>
      <c r="C502" s="7" t="s">
        <v>395</v>
      </c>
      <c r="D502" s="7" t="s">
        <v>254</v>
      </c>
      <c r="E502" s="9">
        <v>39232.720000000001</v>
      </c>
      <c r="F502" s="24"/>
      <c r="G502" s="22"/>
      <c r="H502" s="23"/>
    </row>
    <row r="503" spans="1:8" ht="15.75">
      <c r="A503" s="7" t="s">
        <v>655</v>
      </c>
      <c r="B503" s="8">
        <v>44250</v>
      </c>
      <c r="C503" s="7" t="s">
        <v>395</v>
      </c>
      <c r="D503" s="7" t="s">
        <v>254</v>
      </c>
      <c r="E503" s="9">
        <v>23817.3</v>
      </c>
      <c r="F503" s="24"/>
      <c r="G503" s="22"/>
      <c r="H503" s="23"/>
    </row>
    <row r="504" spans="1:8" ht="15.75">
      <c r="A504" s="7" t="s">
        <v>656</v>
      </c>
      <c r="B504" s="8">
        <v>44250</v>
      </c>
      <c r="C504" s="7" t="s">
        <v>395</v>
      </c>
      <c r="D504" s="7" t="s">
        <v>254</v>
      </c>
      <c r="E504" s="9">
        <v>10558.72</v>
      </c>
      <c r="F504" s="24"/>
      <c r="G504" s="22"/>
      <c r="H504" s="23"/>
    </row>
    <row r="505" spans="1:8" ht="15.75">
      <c r="A505" s="7" t="s">
        <v>657</v>
      </c>
      <c r="B505" s="8">
        <v>44271</v>
      </c>
      <c r="C505" s="7" t="s">
        <v>395</v>
      </c>
      <c r="D505" s="7" t="s">
        <v>254</v>
      </c>
      <c r="E505" s="9">
        <v>25117.08</v>
      </c>
      <c r="F505" s="24"/>
      <c r="G505" s="22"/>
      <c r="H505" s="23"/>
    </row>
    <row r="506" spans="1:8" ht="15.75">
      <c r="A506" s="7" t="s">
        <v>658</v>
      </c>
      <c r="B506" s="8">
        <v>44271</v>
      </c>
      <c r="C506" s="7" t="s">
        <v>395</v>
      </c>
      <c r="D506" s="7" t="s">
        <v>254</v>
      </c>
      <c r="E506" s="9">
        <v>9541.76</v>
      </c>
      <c r="F506" s="24"/>
      <c r="G506" s="22"/>
      <c r="H506" s="23"/>
    </row>
    <row r="507" spans="1:8" ht="15.75">
      <c r="A507" s="7" t="s">
        <v>659</v>
      </c>
      <c r="B507" s="8">
        <v>44271</v>
      </c>
      <c r="C507" s="7" t="s">
        <v>395</v>
      </c>
      <c r="D507" s="7" t="s">
        <v>254</v>
      </c>
      <c r="E507" s="9">
        <v>9343.81</v>
      </c>
      <c r="F507" s="24"/>
      <c r="G507" s="22"/>
      <c r="H507" s="23"/>
    </row>
    <row r="508" spans="1:8" ht="15.75">
      <c r="A508" s="7" t="s">
        <v>660</v>
      </c>
      <c r="B508" s="8">
        <v>44271</v>
      </c>
      <c r="C508" s="7" t="s">
        <v>395</v>
      </c>
      <c r="D508" s="7" t="s">
        <v>254</v>
      </c>
      <c r="E508" s="9">
        <v>10136</v>
      </c>
      <c r="F508" s="24"/>
      <c r="G508" s="22"/>
      <c r="H508" s="23"/>
    </row>
    <row r="509" spans="1:8" ht="15.75">
      <c r="A509" s="7" t="s">
        <v>661</v>
      </c>
      <c r="B509" s="8">
        <v>44271</v>
      </c>
      <c r="C509" s="7" t="s">
        <v>395</v>
      </c>
      <c r="D509" s="7" t="s">
        <v>254</v>
      </c>
      <c r="E509" s="9">
        <v>51326.93</v>
      </c>
      <c r="F509" s="24"/>
      <c r="G509" s="22"/>
      <c r="H509" s="23"/>
    </row>
    <row r="510" spans="1:8" ht="15.75">
      <c r="A510" s="7" t="s">
        <v>662</v>
      </c>
      <c r="B510" s="8">
        <v>44271</v>
      </c>
      <c r="C510" s="7" t="s">
        <v>395</v>
      </c>
      <c r="D510" s="7" t="s">
        <v>254</v>
      </c>
      <c r="E510" s="9">
        <v>13440</v>
      </c>
      <c r="F510" s="24"/>
      <c r="G510" s="22"/>
      <c r="H510" s="23"/>
    </row>
    <row r="511" spans="1:8" ht="15.75">
      <c r="A511" s="7" t="s">
        <v>663</v>
      </c>
      <c r="B511" s="8">
        <v>44271</v>
      </c>
      <c r="C511" s="7" t="s">
        <v>395</v>
      </c>
      <c r="D511" s="7" t="s">
        <v>254</v>
      </c>
      <c r="E511" s="9">
        <v>9944.98</v>
      </c>
      <c r="F511" s="24"/>
      <c r="G511" s="22"/>
      <c r="H511" s="23"/>
    </row>
    <row r="512" spans="1:8" ht="15.75">
      <c r="A512" s="7" t="s">
        <v>664</v>
      </c>
      <c r="B512" s="8">
        <v>44271</v>
      </c>
      <c r="C512" s="7" t="s">
        <v>395</v>
      </c>
      <c r="D512" s="7" t="s">
        <v>254</v>
      </c>
      <c r="E512" s="9">
        <f>2263.19+12573.3</f>
        <v>14836.49</v>
      </c>
      <c r="F512" s="24"/>
      <c r="G512" s="22"/>
      <c r="H512" s="23"/>
    </row>
    <row r="513" spans="1:8" ht="15.75">
      <c r="A513" s="7" t="s">
        <v>665</v>
      </c>
      <c r="B513" s="8">
        <v>44271</v>
      </c>
      <c r="C513" s="7" t="s">
        <v>395</v>
      </c>
      <c r="D513" s="7" t="s">
        <v>254</v>
      </c>
      <c r="E513" s="9">
        <v>48651.01</v>
      </c>
      <c r="F513" s="24"/>
      <c r="G513" s="22"/>
      <c r="H513" s="23"/>
    </row>
    <row r="514" spans="1:8" ht="15.75">
      <c r="A514" s="7" t="s">
        <v>666</v>
      </c>
      <c r="B514" s="8">
        <v>44271</v>
      </c>
      <c r="C514" s="7" t="s">
        <v>395</v>
      </c>
      <c r="D514" s="7" t="s">
        <v>254</v>
      </c>
      <c r="E514" s="9">
        <v>11398.8</v>
      </c>
      <c r="F514" s="24"/>
      <c r="G514" s="22"/>
      <c r="H514" s="23"/>
    </row>
    <row r="515" spans="1:8" ht="15.75">
      <c r="A515" s="7" t="s">
        <v>667</v>
      </c>
      <c r="B515" s="8">
        <v>44271</v>
      </c>
      <c r="C515" s="7" t="s">
        <v>395</v>
      </c>
      <c r="D515" s="7" t="s">
        <v>254</v>
      </c>
      <c r="E515" s="9">
        <v>9694.0499999999993</v>
      </c>
      <c r="F515" s="24"/>
      <c r="G515" s="22"/>
      <c r="H515" s="23"/>
    </row>
    <row r="516" spans="1:8" ht="15.75">
      <c r="A516" s="7" t="s">
        <v>668</v>
      </c>
      <c r="B516" s="8">
        <v>44271</v>
      </c>
      <c r="C516" s="7" t="s">
        <v>395</v>
      </c>
      <c r="D516" s="7" t="s">
        <v>254</v>
      </c>
      <c r="E516" s="9">
        <v>25140.6</v>
      </c>
      <c r="F516" s="24"/>
      <c r="G516" s="22"/>
      <c r="H516" s="23"/>
    </row>
    <row r="517" spans="1:8" ht="15.75">
      <c r="A517" s="7" t="s">
        <v>669</v>
      </c>
      <c r="B517" s="8">
        <v>44271</v>
      </c>
      <c r="C517" s="7" t="s">
        <v>395</v>
      </c>
      <c r="D517" s="7" t="s">
        <v>254</v>
      </c>
      <c r="E517" s="9">
        <v>10071.65</v>
      </c>
      <c r="F517" s="24"/>
      <c r="G517" s="22"/>
      <c r="H517" s="23"/>
    </row>
    <row r="518" spans="1:8" ht="15.75">
      <c r="A518" s="7" t="s">
        <v>670</v>
      </c>
      <c r="B518" s="8">
        <v>44271</v>
      </c>
      <c r="C518" s="7" t="s">
        <v>395</v>
      </c>
      <c r="D518" s="7" t="s">
        <v>254</v>
      </c>
      <c r="E518" s="9">
        <v>25140.6</v>
      </c>
      <c r="F518" s="24"/>
      <c r="G518" s="22"/>
      <c r="H518" s="23"/>
    </row>
    <row r="519" spans="1:8" ht="15.75">
      <c r="A519" s="7" t="s">
        <v>671</v>
      </c>
      <c r="B519" s="8">
        <v>44271</v>
      </c>
      <c r="C519" s="7" t="s">
        <v>395</v>
      </c>
      <c r="D519" s="7" t="s">
        <v>254</v>
      </c>
      <c r="E519" s="9">
        <v>25178.65</v>
      </c>
      <c r="F519" s="24"/>
      <c r="G519" s="22"/>
      <c r="H519" s="23"/>
    </row>
    <row r="520" spans="1:8" ht="15.75">
      <c r="A520" s="7" t="s">
        <v>672</v>
      </c>
      <c r="B520" s="8">
        <v>44250</v>
      </c>
      <c r="C520" s="7" t="s">
        <v>395</v>
      </c>
      <c r="D520" s="7" t="s">
        <v>254</v>
      </c>
      <c r="E520" s="9">
        <v>24496.11</v>
      </c>
      <c r="F520" s="24"/>
      <c r="G520" s="22"/>
      <c r="H520" s="23"/>
    </row>
    <row r="521" spans="1:8" ht="15.75">
      <c r="A521" s="7" t="s">
        <v>673</v>
      </c>
      <c r="B521" s="8">
        <v>44250</v>
      </c>
      <c r="C521" s="7" t="s">
        <v>395</v>
      </c>
      <c r="D521" s="7" t="s">
        <v>254</v>
      </c>
      <c r="E521" s="9">
        <v>16423.04</v>
      </c>
      <c r="F521" s="24"/>
      <c r="G521" s="22"/>
      <c r="H521" s="23"/>
    </row>
    <row r="522" spans="1:8" ht="15.75">
      <c r="A522" s="7" t="s">
        <v>674</v>
      </c>
      <c r="B522" s="8">
        <v>44250</v>
      </c>
      <c r="C522" s="7" t="s">
        <v>395</v>
      </c>
      <c r="D522" s="7" t="s">
        <v>254</v>
      </c>
      <c r="E522" s="9">
        <v>25553.16</v>
      </c>
      <c r="F522" s="24"/>
      <c r="G522" s="22"/>
      <c r="H522" s="23"/>
    </row>
    <row r="523" spans="1:8" ht="15.75">
      <c r="A523" s="7" t="s">
        <v>675</v>
      </c>
      <c r="B523" s="8">
        <v>44250</v>
      </c>
      <c r="C523" s="7" t="s">
        <v>395</v>
      </c>
      <c r="D523" s="7" t="s">
        <v>254</v>
      </c>
      <c r="E523" s="9">
        <v>38318.75</v>
      </c>
      <c r="F523" s="24"/>
      <c r="G523" s="22"/>
      <c r="H523" s="23"/>
    </row>
    <row r="524" spans="1:8" ht="15.75">
      <c r="A524" s="7" t="s">
        <v>676</v>
      </c>
      <c r="B524" s="8">
        <v>44195</v>
      </c>
      <c r="C524" s="7" t="s">
        <v>253</v>
      </c>
      <c r="D524" s="7" t="s">
        <v>254</v>
      </c>
      <c r="E524" s="9">
        <v>18098.75</v>
      </c>
      <c r="F524" s="24"/>
      <c r="G524" s="22"/>
      <c r="H524" s="23"/>
    </row>
    <row r="525" spans="1:8" ht="15.75">
      <c r="A525" s="7" t="s">
        <v>677</v>
      </c>
      <c r="B525" s="8">
        <v>44202</v>
      </c>
      <c r="C525" s="7" t="s">
        <v>253</v>
      </c>
      <c r="D525" s="7" t="s">
        <v>254</v>
      </c>
      <c r="E525" s="9">
        <v>39545.879999999997</v>
      </c>
      <c r="F525" s="24"/>
      <c r="G525" s="22"/>
      <c r="H525" s="23"/>
    </row>
    <row r="526" spans="1:8" ht="15.75">
      <c r="A526" s="7" t="s">
        <v>678</v>
      </c>
      <c r="B526" s="8">
        <v>44263</v>
      </c>
      <c r="C526" s="7" t="s">
        <v>253</v>
      </c>
      <c r="D526" s="7" t="s">
        <v>254</v>
      </c>
      <c r="E526" s="9">
        <v>115289.02</v>
      </c>
      <c r="F526" s="24"/>
      <c r="G526" s="22"/>
      <c r="H526" s="23"/>
    </row>
    <row r="527" spans="1:8" ht="15.75">
      <c r="A527" s="7" t="s">
        <v>679</v>
      </c>
      <c r="B527" s="8">
        <v>44264</v>
      </c>
      <c r="C527" s="7" t="s">
        <v>253</v>
      </c>
      <c r="D527" s="7" t="s">
        <v>254</v>
      </c>
      <c r="E527" s="9">
        <v>119117.77</v>
      </c>
      <c r="F527" s="24"/>
      <c r="G527" s="22"/>
      <c r="H527" s="23"/>
    </row>
    <row r="528" spans="1:8" ht="15.75">
      <c r="A528" s="7" t="s">
        <v>680</v>
      </c>
      <c r="B528" s="8">
        <v>44264</v>
      </c>
      <c r="C528" s="7" t="s">
        <v>253</v>
      </c>
      <c r="D528" s="7" t="s">
        <v>254</v>
      </c>
      <c r="E528" s="9">
        <v>199494.74</v>
      </c>
      <c r="F528" s="24"/>
      <c r="G528" s="22"/>
      <c r="H528" s="23"/>
    </row>
    <row r="529" spans="1:8" ht="15.75">
      <c r="A529" s="7" t="s">
        <v>681</v>
      </c>
      <c r="B529" s="8">
        <v>44264</v>
      </c>
      <c r="C529" s="7" t="s">
        <v>253</v>
      </c>
      <c r="D529" s="7" t="s">
        <v>254</v>
      </c>
      <c r="E529" s="9">
        <v>172619.21</v>
      </c>
      <c r="F529" s="24"/>
      <c r="G529" s="22"/>
      <c r="H529" s="23"/>
    </row>
    <row r="530" spans="1:8" ht="15.75">
      <c r="A530" s="7" t="s">
        <v>682</v>
      </c>
      <c r="B530" s="8">
        <v>44265</v>
      </c>
      <c r="C530" s="7" t="s">
        <v>253</v>
      </c>
      <c r="D530" s="7" t="s">
        <v>254</v>
      </c>
      <c r="E530" s="9">
        <v>67366.55</v>
      </c>
      <c r="F530" s="24"/>
      <c r="G530" s="22"/>
      <c r="H530" s="23"/>
    </row>
    <row r="531" spans="1:8" ht="15.75">
      <c r="A531" s="7" t="s">
        <v>683</v>
      </c>
      <c r="B531" s="8">
        <v>44265</v>
      </c>
      <c r="C531" s="7" t="s">
        <v>253</v>
      </c>
      <c r="D531" s="7" t="s">
        <v>254</v>
      </c>
      <c r="E531" s="9">
        <v>146059.79</v>
      </c>
      <c r="F531" s="24"/>
      <c r="G531" s="22"/>
      <c r="H531" s="23"/>
    </row>
    <row r="532" spans="1:8" ht="15.75">
      <c r="A532" s="7" t="s">
        <v>684</v>
      </c>
      <c r="B532" s="8">
        <v>44263</v>
      </c>
      <c r="C532" s="7" t="s">
        <v>253</v>
      </c>
      <c r="D532" s="7" t="s">
        <v>254</v>
      </c>
      <c r="E532" s="9">
        <v>77240.09</v>
      </c>
      <c r="F532" s="24"/>
      <c r="G532" s="22"/>
      <c r="H532" s="23"/>
    </row>
    <row r="533" spans="1:8" ht="15.75">
      <c r="A533" s="7" t="s">
        <v>685</v>
      </c>
      <c r="B533" s="8">
        <v>44263</v>
      </c>
      <c r="C533" s="7" t="s">
        <v>253</v>
      </c>
      <c r="D533" s="7" t="s">
        <v>254</v>
      </c>
      <c r="E533" s="9">
        <v>43215.23</v>
      </c>
      <c r="F533" s="24"/>
      <c r="G533" s="22"/>
      <c r="H533" s="23"/>
    </row>
    <row r="534" spans="1:8" ht="15.75">
      <c r="A534" s="7" t="s">
        <v>686</v>
      </c>
      <c r="B534" s="8">
        <v>44263</v>
      </c>
      <c r="C534" s="7" t="s">
        <v>253</v>
      </c>
      <c r="D534" s="7" t="s">
        <v>254</v>
      </c>
      <c r="E534" s="9">
        <v>11328</v>
      </c>
      <c r="F534" s="24"/>
      <c r="G534" s="22"/>
      <c r="H534" s="23"/>
    </row>
    <row r="535" spans="1:8" ht="15.75">
      <c r="A535" s="7" t="s">
        <v>687</v>
      </c>
      <c r="B535" s="8">
        <v>44263</v>
      </c>
      <c r="C535" s="7" t="s">
        <v>253</v>
      </c>
      <c r="D535" s="7" t="s">
        <v>254</v>
      </c>
      <c r="E535" s="9">
        <v>73757</v>
      </c>
      <c r="F535" s="24"/>
      <c r="G535" s="22"/>
      <c r="H535" s="23"/>
    </row>
    <row r="536" spans="1:8" ht="15.75">
      <c r="A536" s="7" t="s">
        <v>688</v>
      </c>
      <c r="B536" s="8">
        <v>44263</v>
      </c>
      <c r="C536" s="7" t="s">
        <v>253</v>
      </c>
      <c r="D536" s="7" t="s">
        <v>254</v>
      </c>
      <c r="E536" s="9">
        <v>3776</v>
      </c>
      <c r="F536" s="24"/>
      <c r="G536" s="22"/>
      <c r="H536" s="23"/>
    </row>
    <row r="537" spans="1:8" ht="15.75">
      <c r="A537" s="7" t="s">
        <v>689</v>
      </c>
      <c r="B537" s="8">
        <v>44263</v>
      </c>
      <c r="C537" s="7" t="s">
        <v>253</v>
      </c>
      <c r="D537" s="7" t="s">
        <v>254</v>
      </c>
      <c r="E537" s="9">
        <v>29338.639999999999</v>
      </c>
      <c r="F537" s="24"/>
      <c r="G537" s="22"/>
      <c r="H537" s="23"/>
    </row>
    <row r="538" spans="1:8" ht="15.75">
      <c r="A538" s="7" t="s">
        <v>690</v>
      </c>
      <c r="B538" s="8">
        <v>44263</v>
      </c>
      <c r="C538" s="7" t="s">
        <v>253</v>
      </c>
      <c r="D538" s="7" t="s">
        <v>254</v>
      </c>
      <c r="E538" s="9">
        <v>30282.639999999999</v>
      </c>
      <c r="F538" s="24"/>
      <c r="G538" s="22"/>
      <c r="H538" s="23"/>
    </row>
    <row r="539" spans="1:8" ht="15.75">
      <c r="A539" s="7" t="s">
        <v>691</v>
      </c>
      <c r="B539" s="8">
        <v>44263</v>
      </c>
      <c r="C539" s="7" t="s">
        <v>253</v>
      </c>
      <c r="D539" s="7" t="s">
        <v>254</v>
      </c>
      <c r="E539" s="9">
        <v>14321.78</v>
      </c>
      <c r="F539" s="24"/>
      <c r="G539" s="22"/>
      <c r="H539" s="23"/>
    </row>
    <row r="540" spans="1:8" ht="15.75">
      <c r="A540" s="7" t="s">
        <v>692</v>
      </c>
      <c r="B540" s="8">
        <v>44263</v>
      </c>
      <c r="C540" s="7" t="s">
        <v>253</v>
      </c>
      <c r="D540" s="7" t="s">
        <v>254</v>
      </c>
      <c r="E540" s="9">
        <v>45788.62</v>
      </c>
      <c r="F540" s="24"/>
      <c r="G540" s="22"/>
      <c r="H540" s="23"/>
    </row>
    <row r="541" spans="1:8" ht="15.75">
      <c r="A541" s="7" t="s">
        <v>693</v>
      </c>
      <c r="B541" s="8">
        <v>44263</v>
      </c>
      <c r="C541" s="7" t="s">
        <v>253</v>
      </c>
      <c r="D541" s="7" t="s">
        <v>254</v>
      </c>
      <c r="E541" s="9">
        <v>19749.29</v>
      </c>
      <c r="F541" s="24"/>
      <c r="G541" s="22"/>
      <c r="H541" s="23"/>
    </row>
    <row r="542" spans="1:8" ht="15.75">
      <c r="A542" s="7" t="s">
        <v>694</v>
      </c>
      <c r="B542" s="8">
        <v>44274</v>
      </c>
      <c r="C542" s="7" t="s">
        <v>695</v>
      </c>
      <c r="D542" s="7" t="s">
        <v>254</v>
      </c>
      <c r="E542" s="9">
        <v>1985468.14</v>
      </c>
      <c r="F542" s="24"/>
      <c r="G542" s="22"/>
      <c r="H542" s="23"/>
    </row>
    <row r="543" spans="1:8" ht="15.75">
      <c r="A543" s="7" t="s">
        <v>696</v>
      </c>
      <c r="B543" s="8">
        <v>44274</v>
      </c>
      <c r="C543" s="7" t="s">
        <v>695</v>
      </c>
      <c r="D543" s="7" t="s">
        <v>254</v>
      </c>
      <c r="E543" s="9">
        <v>1588694.18</v>
      </c>
      <c r="F543" s="24"/>
      <c r="G543" s="22"/>
      <c r="H543" s="23"/>
    </row>
    <row r="544" spans="1:8" ht="15.75">
      <c r="A544" s="7" t="s">
        <v>697</v>
      </c>
      <c r="B544" s="8">
        <v>44263</v>
      </c>
      <c r="C544" s="7" t="s">
        <v>253</v>
      </c>
      <c r="D544" s="7" t="s">
        <v>254</v>
      </c>
      <c r="E544" s="9">
        <v>224232.7</v>
      </c>
      <c r="F544" s="24"/>
      <c r="G544" s="22"/>
      <c r="H544" s="23"/>
    </row>
    <row r="545" spans="1:8" ht="15.75">
      <c r="A545" s="7" t="s">
        <v>698</v>
      </c>
      <c r="B545" s="8">
        <v>44264</v>
      </c>
      <c r="C545" s="7" t="s">
        <v>253</v>
      </c>
      <c r="D545" s="7" t="s">
        <v>254</v>
      </c>
      <c r="E545" s="9">
        <v>164435.15</v>
      </c>
      <c r="F545" s="24"/>
      <c r="G545" s="22"/>
      <c r="H545" s="23"/>
    </row>
    <row r="546" spans="1:8" ht="15.75">
      <c r="A546" s="7" t="s">
        <v>699</v>
      </c>
      <c r="B546" s="8">
        <v>44264</v>
      </c>
      <c r="C546" s="7" t="s">
        <v>253</v>
      </c>
      <c r="D546" s="7" t="s">
        <v>254</v>
      </c>
      <c r="E546" s="9">
        <v>113090.97</v>
      </c>
      <c r="F546" s="24"/>
      <c r="G546" s="22"/>
      <c r="H546" s="23"/>
    </row>
    <row r="547" spans="1:8" ht="15.75">
      <c r="A547" s="7" t="s">
        <v>700</v>
      </c>
      <c r="B547" s="8">
        <v>44264</v>
      </c>
      <c r="C547" s="7" t="s">
        <v>253</v>
      </c>
      <c r="D547" s="7" t="s">
        <v>254</v>
      </c>
      <c r="E547" s="9">
        <v>178161.13</v>
      </c>
      <c r="F547" s="24"/>
      <c r="G547" s="22"/>
      <c r="H547" s="23"/>
    </row>
    <row r="548" spans="1:8" ht="15.75">
      <c r="A548" s="7" t="s">
        <v>701</v>
      </c>
      <c r="B548" s="8">
        <v>44264</v>
      </c>
      <c r="C548" s="7" t="s">
        <v>253</v>
      </c>
      <c r="D548" s="7" t="s">
        <v>254</v>
      </c>
      <c r="E548" s="9">
        <v>23957.05</v>
      </c>
      <c r="F548" s="24"/>
      <c r="G548" s="22"/>
      <c r="H548" s="23"/>
    </row>
    <row r="549" spans="1:8" ht="15.75">
      <c r="A549" s="7" t="s">
        <v>702</v>
      </c>
      <c r="B549" s="8">
        <v>44264</v>
      </c>
      <c r="C549" s="7" t="s">
        <v>253</v>
      </c>
      <c r="D549" s="7" t="s">
        <v>254</v>
      </c>
      <c r="E549" s="9">
        <v>179346.76</v>
      </c>
      <c r="F549" s="24"/>
      <c r="G549" s="22"/>
      <c r="H549" s="23"/>
    </row>
    <row r="550" spans="1:8" ht="15.75">
      <c r="A550" s="7" t="s">
        <v>703</v>
      </c>
      <c r="B550" s="8">
        <v>44264</v>
      </c>
      <c r="C550" s="7" t="s">
        <v>253</v>
      </c>
      <c r="D550" s="7" t="s">
        <v>254</v>
      </c>
      <c r="E550" s="9">
        <v>98057.19</v>
      </c>
      <c r="F550" s="24"/>
      <c r="G550" s="22"/>
      <c r="H550" s="23"/>
    </row>
    <row r="551" spans="1:8" ht="15.75">
      <c r="A551" s="7" t="s">
        <v>704</v>
      </c>
      <c r="B551" s="8">
        <v>44264</v>
      </c>
      <c r="C551" s="7" t="s">
        <v>253</v>
      </c>
      <c r="D551" s="7" t="s">
        <v>254</v>
      </c>
      <c r="E551" s="9">
        <v>90346.23</v>
      </c>
      <c r="F551" s="24"/>
      <c r="G551" s="22"/>
      <c r="H551" s="23"/>
    </row>
    <row r="552" spans="1:8" ht="15.75">
      <c r="A552" s="7" t="s">
        <v>705</v>
      </c>
      <c r="B552" s="8">
        <v>44264</v>
      </c>
      <c r="C552" s="7" t="s">
        <v>253</v>
      </c>
      <c r="D552" s="7" t="s">
        <v>254</v>
      </c>
      <c r="E552" s="9">
        <v>102795.69</v>
      </c>
      <c r="F552" s="24"/>
      <c r="G552" s="22"/>
      <c r="H552" s="23"/>
    </row>
    <row r="553" spans="1:8" ht="15.75">
      <c r="A553" s="7" t="s">
        <v>706</v>
      </c>
      <c r="B553" s="8">
        <v>44264</v>
      </c>
      <c r="C553" s="7" t="s">
        <v>253</v>
      </c>
      <c r="D553" s="7" t="s">
        <v>254</v>
      </c>
      <c r="E553" s="9">
        <v>208332.35</v>
      </c>
      <c r="F553" s="24"/>
      <c r="G553" s="22"/>
      <c r="H553" s="23"/>
    </row>
    <row r="554" spans="1:8" ht="15.75">
      <c r="A554" s="7" t="s">
        <v>707</v>
      </c>
      <c r="B554" s="8">
        <v>44195</v>
      </c>
      <c r="C554" s="7" t="s">
        <v>253</v>
      </c>
      <c r="D554" s="7" t="s">
        <v>254</v>
      </c>
      <c r="E554" s="9">
        <v>23949.09</v>
      </c>
      <c r="F554" s="24"/>
      <c r="G554" s="22"/>
      <c r="H554" s="23"/>
    </row>
    <row r="555" spans="1:8" ht="15.75">
      <c r="A555" s="7" t="s">
        <v>708</v>
      </c>
      <c r="B555" s="8">
        <v>44195</v>
      </c>
      <c r="C555" s="7" t="s">
        <v>253</v>
      </c>
      <c r="D555" s="7" t="s">
        <v>254</v>
      </c>
      <c r="E555" s="9">
        <v>23571.49</v>
      </c>
      <c r="F555" s="24"/>
      <c r="G555" s="22"/>
      <c r="H555" s="23"/>
    </row>
    <row r="556" spans="1:8" ht="15.75">
      <c r="A556" s="7" t="s">
        <v>709</v>
      </c>
      <c r="B556" s="8">
        <v>44195</v>
      </c>
      <c r="C556" s="7" t="s">
        <v>253</v>
      </c>
      <c r="D556" s="7" t="s">
        <v>254</v>
      </c>
      <c r="E556" s="9">
        <v>12272</v>
      </c>
      <c r="F556" s="24"/>
      <c r="G556" s="22"/>
      <c r="H556" s="23"/>
    </row>
    <row r="557" spans="1:8" ht="15.75">
      <c r="A557" s="7" t="s">
        <v>710</v>
      </c>
      <c r="B557" s="8">
        <v>44195</v>
      </c>
      <c r="C557" s="7" t="s">
        <v>253</v>
      </c>
      <c r="D557" s="7" t="s">
        <v>254</v>
      </c>
      <c r="E557" s="9">
        <v>113410.58</v>
      </c>
      <c r="F557" s="24"/>
      <c r="G557" s="22"/>
      <c r="H557" s="23"/>
    </row>
    <row r="558" spans="1:8" ht="15.75">
      <c r="A558" s="7" t="s">
        <v>711</v>
      </c>
      <c r="B558" s="8">
        <v>44195</v>
      </c>
      <c r="C558" s="7" t="s">
        <v>253</v>
      </c>
      <c r="D558" s="7" t="s">
        <v>254</v>
      </c>
      <c r="E558" s="9">
        <v>30005.119999999999</v>
      </c>
      <c r="F558" s="24"/>
      <c r="G558" s="22"/>
      <c r="H558" s="23"/>
    </row>
    <row r="559" spans="1:8" ht="15.75">
      <c r="A559" s="7" t="s">
        <v>712</v>
      </c>
      <c r="B559" s="8">
        <v>44214</v>
      </c>
      <c r="C559" s="7" t="s">
        <v>253</v>
      </c>
      <c r="D559" s="7" t="s">
        <v>254</v>
      </c>
      <c r="E559" s="9">
        <v>39623.86</v>
      </c>
      <c r="F559" s="24"/>
      <c r="G559" s="22"/>
      <c r="H559" s="23"/>
    </row>
    <row r="560" spans="1:8" ht="15.75">
      <c r="A560" s="7" t="s">
        <v>713</v>
      </c>
      <c r="B560" s="8">
        <v>44263</v>
      </c>
      <c r="C560" s="7" t="s">
        <v>253</v>
      </c>
      <c r="D560" s="7" t="s">
        <v>254</v>
      </c>
      <c r="E560" s="9">
        <v>84035.51</v>
      </c>
      <c r="F560" s="24"/>
      <c r="G560" s="22"/>
      <c r="H560" s="23"/>
    </row>
    <row r="561" spans="1:8" ht="15.75">
      <c r="A561" s="7" t="s">
        <v>714</v>
      </c>
      <c r="B561" s="8">
        <v>44263</v>
      </c>
      <c r="C561" s="7" t="s">
        <v>253</v>
      </c>
      <c r="D561" s="7" t="s">
        <v>254</v>
      </c>
      <c r="E561" s="9">
        <v>25228.57</v>
      </c>
      <c r="F561" s="24"/>
      <c r="G561" s="22"/>
      <c r="H561" s="23"/>
    </row>
    <row r="562" spans="1:8" ht="15.75">
      <c r="A562" s="7" t="s">
        <v>715</v>
      </c>
      <c r="B562" s="8">
        <v>44263</v>
      </c>
      <c r="C562" s="7" t="s">
        <v>253</v>
      </c>
      <c r="D562" s="7" t="s">
        <v>254</v>
      </c>
      <c r="E562" s="9">
        <v>26341.71</v>
      </c>
      <c r="F562" s="24"/>
      <c r="G562" s="22"/>
      <c r="H562" s="23"/>
    </row>
    <row r="563" spans="1:8" ht="15.75">
      <c r="A563" s="7" t="s">
        <v>716</v>
      </c>
      <c r="B563" s="8">
        <v>44263</v>
      </c>
      <c r="C563" s="7" t="s">
        <v>253</v>
      </c>
      <c r="D563" s="7" t="s">
        <v>254</v>
      </c>
      <c r="E563" s="9">
        <v>25593.040000000001</v>
      </c>
      <c r="F563" s="24"/>
      <c r="G563" s="22"/>
      <c r="H563" s="23"/>
    </row>
    <row r="564" spans="1:8" ht="15.75">
      <c r="A564" s="7" t="s">
        <v>717</v>
      </c>
      <c r="B564" s="8">
        <v>44263</v>
      </c>
      <c r="C564" s="7" t="s">
        <v>253</v>
      </c>
      <c r="D564" s="7" t="s">
        <v>254</v>
      </c>
      <c r="E564" s="9">
        <v>31716.99</v>
      </c>
      <c r="F564" s="24"/>
      <c r="G564" s="22"/>
      <c r="H564" s="23"/>
    </row>
    <row r="565" spans="1:8" ht="15.75">
      <c r="A565" s="7" t="s">
        <v>718</v>
      </c>
      <c r="B565" s="8">
        <v>44263</v>
      </c>
      <c r="C565" s="7" t="s">
        <v>253</v>
      </c>
      <c r="D565" s="7" t="s">
        <v>254</v>
      </c>
      <c r="E565" s="9">
        <v>37159.949999999997</v>
      </c>
      <c r="F565" s="24"/>
      <c r="G565" s="22"/>
      <c r="H565" s="23"/>
    </row>
    <row r="566" spans="1:8" ht="15.75">
      <c r="A566" s="7" t="s">
        <v>719</v>
      </c>
      <c r="B566" s="8">
        <v>44263</v>
      </c>
      <c r="C566" s="7" t="s">
        <v>253</v>
      </c>
      <c r="D566" s="7" t="s">
        <v>254</v>
      </c>
      <c r="E566" s="9">
        <v>28813.39</v>
      </c>
      <c r="F566" s="24"/>
      <c r="G566" s="22"/>
      <c r="H566" s="23"/>
    </row>
    <row r="567" spans="1:8" ht="15.75">
      <c r="A567" s="7" t="s">
        <v>720</v>
      </c>
      <c r="B567" s="8">
        <v>44263</v>
      </c>
      <c r="C567" s="7" t="s">
        <v>253</v>
      </c>
      <c r="D567" s="7" t="s">
        <v>254</v>
      </c>
      <c r="E567" s="9">
        <v>52381.279999999999</v>
      </c>
      <c r="F567" s="24"/>
      <c r="G567" s="22"/>
      <c r="H567" s="23"/>
    </row>
    <row r="568" spans="1:8" ht="15.75">
      <c r="A568" s="7" t="s">
        <v>721</v>
      </c>
      <c r="B568" s="8">
        <v>44263</v>
      </c>
      <c r="C568" s="7" t="s">
        <v>253</v>
      </c>
      <c r="D568" s="7" t="s">
        <v>254</v>
      </c>
      <c r="E568" s="9">
        <v>267363.03999999998</v>
      </c>
      <c r="F568" s="24"/>
      <c r="G568" s="22"/>
      <c r="H568" s="23"/>
    </row>
    <row r="569" spans="1:8" ht="15.75">
      <c r="A569" s="7" t="s">
        <v>722</v>
      </c>
      <c r="B569" s="8">
        <v>44263</v>
      </c>
      <c r="C569" s="7" t="s">
        <v>253</v>
      </c>
      <c r="D569" s="7" t="s">
        <v>254</v>
      </c>
      <c r="E569" s="9">
        <v>124592.14</v>
      </c>
      <c r="F569" s="24"/>
      <c r="G569" s="22"/>
      <c r="H569" s="23"/>
    </row>
    <row r="570" spans="1:8" ht="15.75">
      <c r="A570" s="7" t="s">
        <v>723</v>
      </c>
      <c r="B570" s="8">
        <v>44263</v>
      </c>
      <c r="C570" s="7" t="s">
        <v>253</v>
      </c>
      <c r="D570" s="7" t="s">
        <v>254</v>
      </c>
      <c r="E570" s="9">
        <v>85842</v>
      </c>
      <c r="F570" s="24"/>
      <c r="G570" s="22"/>
      <c r="H570" s="23"/>
    </row>
    <row r="571" spans="1:8" ht="15.75">
      <c r="A571" s="7" t="s">
        <v>724</v>
      </c>
      <c r="B571" s="8">
        <v>44263</v>
      </c>
      <c r="C571" s="7" t="s">
        <v>253</v>
      </c>
      <c r="D571" s="7" t="s">
        <v>254</v>
      </c>
      <c r="E571" s="9">
        <v>110039.58</v>
      </c>
      <c r="F571" s="24"/>
      <c r="G571" s="22"/>
      <c r="H571" s="23"/>
    </row>
    <row r="572" spans="1:8" ht="15.75">
      <c r="A572" s="7" t="s">
        <v>725</v>
      </c>
      <c r="B572" s="8">
        <v>44263</v>
      </c>
      <c r="C572" s="7" t="s">
        <v>253</v>
      </c>
      <c r="D572" s="7" t="s">
        <v>254</v>
      </c>
      <c r="E572" s="9">
        <v>80337.61</v>
      </c>
      <c r="F572" s="24"/>
      <c r="G572" s="22"/>
      <c r="H572" s="23"/>
    </row>
    <row r="573" spans="1:8" ht="15.75">
      <c r="A573" s="7" t="s">
        <v>726</v>
      </c>
      <c r="B573" s="8">
        <v>44263</v>
      </c>
      <c r="C573" s="7" t="s">
        <v>253</v>
      </c>
      <c r="D573" s="7" t="s">
        <v>254</v>
      </c>
      <c r="E573" s="9">
        <v>120662.89</v>
      </c>
      <c r="F573" s="24"/>
      <c r="G573" s="22"/>
      <c r="H573" s="23"/>
    </row>
    <row r="574" spans="1:8" ht="15.75">
      <c r="A574" s="7" t="s">
        <v>727</v>
      </c>
      <c r="B574" s="8">
        <v>44263</v>
      </c>
      <c r="C574" s="7" t="s">
        <v>253</v>
      </c>
      <c r="D574" s="7" t="s">
        <v>254</v>
      </c>
      <c r="E574" s="9">
        <v>120455.83</v>
      </c>
      <c r="F574" s="24"/>
      <c r="G574" s="22"/>
      <c r="H574" s="23"/>
    </row>
    <row r="575" spans="1:8" ht="15.75">
      <c r="A575" s="7" t="s">
        <v>728</v>
      </c>
      <c r="B575" s="8">
        <v>44263</v>
      </c>
      <c r="C575" s="7" t="s">
        <v>253</v>
      </c>
      <c r="D575" s="7" t="s">
        <v>254</v>
      </c>
      <c r="E575" s="9">
        <v>53229.71</v>
      </c>
      <c r="F575" s="24"/>
      <c r="G575" s="22"/>
      <c r="H575" s="23"/>
    </row>
    <row r="576" spans="1:8" ht="15.75">
      <c r="A576" s="7" t="s">
        <v>729</v>
      </c>
      <c r="B576" s="8">
        <v>44263</v>
      </c>
      <c r="C576" s="7" t="s">
        <v>253</v>
      </c>
      <c r="D576" s="7" t="s">
        <v>254</v>
      </c>
      <c r="E576" s="9">
        <v>25006.3</v>
      </c>
      <c r="F576" s="24"/>
      <c r="G576" s="22"/>
      <c r="H576" s="23"/>
    </row>
    <row r="577" spans="1:8" ht="15.75">
      <c r="A577" s="7" t="s">
        <v>730</v>
      </c>
      <c r="B577" s="8">
        <v>44263</v>
      </c>
      <c r="C577" s="7" t="s">
        <v>253</v>
      </c>
      <c r="D577" s="7" t="s">
        <v>254</v>
      </c>
      <c r="E577" s="9">
        <v>65629.25</v>
      </c>
      <c r="F577" s="24"/>
      <c r="G577" s="22"/>
      <c r="H577" s="23"/>
    </row>
    <row r="578" spans="1:8" ht="15.75">
      <c r="A578" s="7" t="s">
        <v>731</v>
      </c>
      <c r="B578" s="8">
        <v>44263</v>
      </c>
      <c r="C578" s="7" t="s">
        <v>253</v>
      </c>
      <c r="D578" s="7" t="s">
        <v>254</v>
      </c>
      <c r="E578" s="9">
        <v>32886.06</v>
      </c>
      <c r="F578" s="24"/>
      <c r="G578" s="22"/>
      <c r="H578" s="23"/>
    </row>
    <row r="579" spans="1:8" ht="15.75">
      <c r="A579" s="7" t="s">
        <v>732</v>
      </c>
      <c r="B579" s="8">
        <v>44263</v>
      </c>
      <c r="C579" s="7" t="s">
        <v>253</v>
      </c>
      <c r="D579" s="7" t="s">
        <v>254</v>
      </c>
      <c r="E579" s="9">
        <v>34439.29</v>
      </c>
      <c r="F579" s="24"/>
      <c r="G579" s="22"/>
      <c r="H579" s="23"/>
    </row>
    <row r="580" spans="1:8" ht="15.75">
      <c r="A580" s="7" t="s">
        <v>733</v>
      </c>
      <c r="B580" s="8">
        <v>44263</v>
      </c>
      <c r="C580" s="7" t="s">
        <v>253</v>
      </c>
      <c r="D580" s="7" t="s">
        <v>254</v>
      </c>
      <c r="E580" s="9">
        <v>94659.54</v>
      </c>
      <c r="F580" s="24"/>
      <c r="G580" s="22"/>
      <c r="H580" s="23"/>
    </row>
    <row r="581" spans="1:8" ht="15.75">
      <c r="A581" s="7" t="s">
        <v>734</v>
      </c>
      <c r="B581" s="8">
        <v>44263</v>
      </c>
      <c r="C581" s="7" t="s">
        <v>253</v>
      </c>
      <c r="D581" s="7" t="s">
        <v>254</v>
      </c>
      <c r="E581" s="9">
        <v>32300.9</v>
      </c>
      <c r="F581" s="24"/>
      <c r="G581" s="22"/>
      <c r="H581" s="23"/>
    </row>
    <row r="582" spans="1:8" ht="15.75">
      <c r="A582" s="7" t="s">
        <v>735</v>
      </c>
      <c r="B582" s="8">
        <v>44263</v>
      </c>
      <c r="C582" s="7" t="s">
        <v>253</v>
      </c>
      <c r="D582" s="7" t="s">
        <v>254</v>
      </c>
      <c r="E582" s="9">
        <v>63991.11</v>
      </c>
      <c r="F582" s="24"/>
      <c r="G582" s="22"/>
      <c r="H582" s="23"/>
    </row>
    <row r="583" spans="1:8" ht="15.75">
      <c r="A583" s="7" t="s">
        <v>736</v>
      </c>
      <c r="B583" s="8">
        <v>44263</v>
      </c>
      <c r="C583" s="7" t="s">
        <v>253</v>
      </c>
      <c r="D583" s="7" t="s">
        <v>254</v>
      </c>
      <c r="E583" s="9">
        <v>156317.32999999999</v>
      </c>
      <c r="F583" s="24"/>
      <c r="G583" s="22"/>
      <c r="H583" s="23"/>
    </row>
    <row r="584" spans="1:8" ht="15.75">
      <c r="A584" s="7" t="s">
        <v>737</v>
      </c>
      <c r="B584" s="8">
        <v>44253</v>
      </c>
      <c r="C584" s="7" t="s">
        <v>355</v>
      </c>
      <c r="D584" s="7" t="s">
        <v>254</v>
      </c>
      <c r="E584" s="9">
        <v>80425.55</v>
      </c>
      <c r="F584" s="24"/>
      <c r="G584" s="22"/>
      <c r="H584" s="23"/>
    </row>
    <row r="585" spans="1:8" ht="15.75">
      <c r="A585" s="7" t="s">
        <v>738</v>
      </c>
      <c r="B585" s="8">
        <v>44253</v>
      </c>
      <c r="C585" s="7" t="s">
        <v>355</v>
      </c>
      <c r="D585" s="7" t="s">
        <v>254</v>
      </c>
      <c r="E585" s="9">
        <v>77523.679999999993</v>
      </c>
      <c r="F585" s="24"/>
      <c r="G585" s="22"/>
      <c r="H585" s="23"/>
    </row>
    <row r="586" spans="1:8" ht="15.75">
      <c r="A586" s="7" t="s">
        <v>739</v>
      </c>
      <c r="B586" s="8">
        <v>44253</v>
      </c>
      <c r="C586" s="7" t="s">
        <v>355</v>
      </c>
      <c r="D586" s="7" t="s">
        <v>254</v>
      </c>
      <c r="E586" s="9">
        <v>67774.37</v>
      </c>
      <c r="F586" s="24"/>
      <c r="G586" s="22"/>
      <c r="H586" s="23"/>
    </row>
    <row r="587" spans="1:8" ht="15.75">
      <c r="A587" s="7" t="s">
        <v>740</v>
      </c>
      <c r="B587" s="8">
        <v>44253</v>
      </c>
      <c r="C587" s="7" t="s">
        <v>355</v>
      </c>
      <c r="D587" s="7" t="s">
        <v>254</v>
      </c>
      <c r="E587" s="9">
        <v>17014.97</v>
      </c>
      <c r="F587" s="24"/>
      <c r="G587" s="22"/>
      <c r="H587" s="23"/>
    </row>
    <row r="588" spans="1:8" ht="15.75">
      <c r="A588" s="7" t="s">
        <v>741</v>
      </c>
      <c r="B588" s="8">
        <v>44253</v>
      </c>
      <c r="C588" s="7" t="s">
        <v>355</v>
      </c>
      <c r="D588" s="7" t="s">
        <v>254</v>
      </c>
      <c r="E588" s="9">
        <v>75537.02</v>
      </c>
      <c r="F588" s="24"/>
      <c r="G588" s="22"/>
      <c r="H588" s="23"/>
    </row>
    <row r="589" spans="1:8" ht="15.75">
      <c r="A589" s="7" t="s">
        <v>742</v>
      </c>
      <c r="B589" s="8">
        <v>44253</v>
      </c>
      <c r="C589" s="7" t="s">
        <v>355</v>
      </c>
      <c r="D589" s="7" t="s">
        <v>254</v>
      </c>
      <c r="E589" s="9">
        <v>27104.12</v>
      </c>
      <c r="F589" s="24"/>
      <c r="G589" s="22"/>
      <c r="H589" s="23"/>
    </row>
    <row r="590" spans="1:8" ht="15.75">
      <c r="A590" s="7" t="s">
        <v>743</v>
      </c>
      <c r="B590" s="8">
        <v>44253</v>
      </c>
      <c r="C590" s="7" t="s">
        <v>355</v>
      </c>
      <c r="D590" s="7" t="s">
        <v>254</v>
      </c>
      <c r="E590" s="9">
        <v>80439.7</v>
      </c>
      <c r="F590" s="24"/>
      <c r="G590" s="22"/>
      <c r="H590" s="23"/>
    </row>
    <row r="591" spans="1:8" ht="15.75">
      <c r="A591" s="7" t="s">
        <v>744</v>
      </c>
      <c r="B591" s="8">
        <v>44253</v>
      </c>
      <c r="C591" s="7" t="s">
        <v>355</v>
      </c>
      <c r="D591" s="7" t="s">
        <v>254</v>
      </c>
      <c r="E591" s="9">
        <v>6105.65</v>
      </c>
      <c r="F591" s="24"/>
      <c r="G591" s="22"/>
      <c r="H591" s="23"/>
    </row>
    <row r="592" spans="1:8" ht="15.75">
      <c r="A592" s="7" t="s">
        <v>322</v>
      </c>
      <c r="B592" s="8">
        <v>44253</v>
      </c>
      <c r="C592" s="7" t="s">
        <v>355</v>
      </c>
      <c r="D592" s="7" t="s">
        <v>254</v>
      </c>
      <c r="E592" s="9">
        <v>17766.650000000001</v>
      </c>
      <c r="F592" s="24"/>
      <c r="G592" s="22"/>
      <c r="H592" s="23"/>
    </row>
    <row r="593" spans="1:8" ht="15.75">
      <c r="A593" s="7" t="s">
        <v>326</v>
      </c>
      <c r="B593" s="8">
        <v>44253</v>
      </c>
      <c r="C593" s="7" t="s">
        <v>355</v>
      </c>
      <c r="D593" s="7" t="s">
        <v>254</v>
      </c>
      <c r="E593" s="9">
        <v>97163.27</v>
      </c>
      <c r="F593" s="24"/>
      <c r="G593" s="22"/>
      <c r="H593" s="23"/>
    </row>
    <row r="594" spans="1:8" ht="15.75">
      <c r="A594" s="7" t="s">
        <v>745</v>
      </c>
      <c r="B594" s="8">
        <v>44253</v>
      </c>
      <c r="C594" s="7" t="s">
        <v>355</v>
      </c>
      <c r="D594" s="7" t="s">
        <v>254</v>
      </c>
      <c r="E594" s="9">
        <v>8705.7900000000009</v>
      </c>
      <c r="F594" s="24"/>
      <c r="G594" s="22"/>
      <c r="H594" s="23"/>
    </row>
    <row r="595" spans="1:8" ht="15.75">
      <c r="A595" s="7" t="s">
        <v>746</v>
      </c>
      <c r="B595" s="8">
        <v>44253</v>
      </c>
      <c r="C595" s="7" t="s">
        <v>355</v>
      </c>
      <c r="D595" s="7" t="s">
        <v>254</v>
      </c>
      <c r="E595" s="9">
        <v>23133.9</v>
      </c>
      <c r="F595" s="24"/>
      <c r="G595" s="22"/>
      <c r="H595" s="23"/>
    </row>
    <row r="596" spans="1:8" ht="15.75">
      <c r="A596" s="7" t="s">
        <v>747</v>
      </c>
      <c r="B596" s="8">
        <v>44253</v>
      </c>
      <c r="C596" s="7" t="s">
        <v>355</v>
      </c>
      <c r="D596" s="7" t="s">
        <v>254</v>
      </c>
      <c r="E596" s="9">
        <v>11062.5</v>
      </c>
      <c r="F596" s="24"/>
      <c r="G596" s="22"/>
      <c r="H596" s="23"/>
    </row>
    <row r="597" spans="1:8" ht="15.75">
      <c r="A597" s="7" t="s">
        <v>748</v>
      </c>
      <c r="B597" s="8">
        <v>44253</v>
      </c>
      <c r="C597" s="7" t="s">
        <v>355</v>
      </c>
      <c r="D597" s="7" t="s">
        <v>254</v>
      </c>
      <c r="E597" s="9">
        <v>97050.74</v>
      </c>
      <c r="F597" s="24"/>
      <c r="G597" s="22"/>
      <c r="H597" s="23"/>
    </row>
    <row r="598" spans="1:8" ht="15.75">
      <c r="A598" s="7" t="s">
        <v>749</v>
      </c>
      <c r="B598" s="8">
        <v>44253</v>
      </c>
      <c r="C598" s="7" t="s">
        <v>355</v>
      </c>
      <c r="D598" s="7" t="s">
        <v>254</v>
      </c>
      <c r="E598" s="9">
        <v>14008.18</v>
      </c>
      <c r="F598" s="24"/>
      <c r="G598" s="22"/>
      <c r="H598" s="23"/>
    </row>
    <row r="599" spans="1:8" ht="15.75">
      <c r="A599" s="7" t="s">
        <v>750</v>
      </c>
      <c r="B599" s="8">
        <v>44253</v>
      </c>
      <c r="C599" s="7" t="s">
        <v>355</v>
      </c>
      <c r="D599" s="7" t="s">
        <v>254</v>
      </c>
      <c r="E599" s="9">
        <v>10525.46</v>
      </c>
      <c r="F599" s="24"/>
      <c r="G599" s="22"/>
      <c r="H599" s="23"/>
    </row>
    <row r="600" spans="1:8" ht="15.75">
      <c r="A600" s="7" t="s">
        <v>751</v>
      </c>
      <c r="B600" s="8">
        <v>44253</v>
      </c>
      <c r="C600" s="7" t="s">
        <v>355</v>
      </c>
      <c r="D600" s="7" t="s">
        <v>254</v>
      </c>
      <c r="E600" s="9">
        <v>9015.7900000000009</v>
      </c>
      <c r="F600" s="24"/>
      <c r="G600" s="22"/>
      <c r="H600" s="23"/>
    </row>
    <row r="601" spans="1:8" ht="15.75">
      <c r="A601" s="7" t="s">
        <v>752</v>
      </c>
      <c r="B601" s="8">
        <v>44253</v>
      </c>
      <c r="C601" s="7" t="s">
        <v>355</v>
      </c>
      <c r="D601" s="7" t="s">
        <v>254</v>
      </c>
      <c r="E601" s="9">
        <v>8671.09</v>
      </c>
      <c r="F601" s="24"/>
      <c r="G601" s="22"/>
      <c r="H601" s="23"/>
    </row>
    <row r="602" spans="1:8" ht="15.75">
      <c r="A602" s="7" t="s">
        <v>753</v>
      </c>
      <c r="B602" s="8">
        <v>44252</v>
      </c>
      <c r="C602" s="7" t="s">
        <v>754</v>
      </c>
      <c r="D602" s="7" t="s">
        <v>254</v>
      </c>
      <c r="E602" s="9">
        <v>18330.669999999998</v>
      </c>
      <c r="F602" s="24"/>
      <c r="G602" s="22"/>
      <c r="H602" s="23"/>
    </row>
    <row r="603" spans="1:8" ht="15.75">
      <c r="A603" s="7" t="s">
        <v>755</v>
      </c>
      <c r="B603" s="8">
        <v>44252</v>
      </c>
      <c r="C603" s="7" t="s">
        <v>754</v>
      </c>
      <c r="D603" s="7" t="s">
        <v>254</v>
      </c>
      <c r="E603" s="9">
        <v>19679.68</v>
      </c>
      <c r="F603" s="24"/>
      <c r="G603" s="22"/>
      <c r="H603" s="23"/>
    </row>
    <row r="604" spans="1:8" ht="15.75">
      <c r="A604" s="7" t="s">
        <v>756</v>
      </c>
      <c r="B604" s="8">
        <v>44258</v>
      </c>
      <c r="C604" s="7" t="s">
        <v>754</v>
      </c>
      <c r="D604" s="7" t="s">
        <v>254</v>
      </c>
      <c r="E604" s="9">
        <v>14437.83</v>
      </c>
      <c r="F604" s="24"/>
      <c r="G604" s="22"/>
      <c r="H604" s="23"/>
    </row>
    <row r="605" spans="1:8" ht="15.75">
      <c r="A605" s="7" t="s">
        <v>757</v>
      </c>
      <c r="B605" s="8">
        <v>44252</v>
      </c>
      <c r="C605" s="7" t="s">
        <v>754</v>
      </c>
      <c r="D605" s="7" t="s">
        <v>254</v>
      </c>
      <c r="E605" s="9">
        <v>21020.26</v>
      </c>
      <c r="F605" s="24"/>
      <c r="G605" s="22"/>
      <c r="H605" s="23"/>
    </row>
    <row r="606" spans="1:8" ht="15.75">
      <c r="A606" s="7" t="s">
        <v>758</v>
      </c>
      <c r="B606" s="8">
        <v>44252</v>
      </c>
      <c r="C606" s="7" t="s">
        <v>754</v>
      </c>
      <c r="D606" s="7" t="s">
        <v>254</v>
      </c>
      <c r="E606" s="9">
        <v>19977.86</v>
      </c>
      <c r="F606" s="24"/>
      <c r="G606" s="22"/>
      <c r="H606" s="23"/>
    </row>
    <row r="607" spans="1:8" ht="15.75">
      <c r="A607" s="7" t="s">
        <v>759</v>
      </c>
      <c r="B607" s="8">
        <v>44266</v>
      </c>
      <c r="C607" s="7" t="s">
        <v>754</v>
      </c>
      <c r="D607" s="7" t="s">
        <v>254</v>
      </c>
      <c r="E607" s="9">
        <v>12397.32</v>
      </c>
      <c r="F607" s="24"/>
      <c r="G607" s="22"/>
      <c r="H607" s="23"/>
    </row>
    <row r="608" spans="1:8" ht="15.75">
      <c r="A608" s="7" t="s">
        <v>760</v>
      </c>
      <c r="B608" s="8">
        <v>44270</v>
      </c>
      <c r="C608" s="7" t="s">
        <v>754</v>
      </c>
      <c r="D608" s="7" t="s">
        <v>254</v>
      </c>
      <c r="E608" s="9">
        <v>4301.6899999999996</v>
      </c>
      <c r="F608" s="24"/>
      <c r="G608" s="22"/>
      <c r="H608" s="23"/>
    </row>
    <row r="609" spans="1:8" ht="15.75">
      <c r="A609" s="7" t="s">
        <v>761</v>
      </c>
      <c r="B609" s="8">
        <v>44270</v>
      </c>
      <c r="C609" s="7" t="s">
        <v>754</v>
      </c>
      <c r="D609" s="7" t="s">
        <v>254</v>
      </c>
      <c r="E609" s="9">
        <v>35842.5</v>
      </c>
      <c r="F609" s="24"/>
      <c r="G609" s="22"/>
      <c r="H609" s="23"/>
    </row>
    <row r="610" spans="1:8" ht="15.75">
      <c r="A610" s="7" t="s">
        <v>762</v>
      </c>
      <c r="B610" s="8">
        <v>44263</v>
      </c>
      <c r="C610" s="7" t="s">
        <v>754</v>
      </c>
      <c r="D610" s="7" t="s">
        <v>254</v>
      </c>
      <c r="E610" s="9">
        <v>14379.84</v>
      </c>
      <c r="F610" s="24"/>
      <c r="G610" s="22"/>
      <c r="H610" s="23"/>
    </row>
    <row r="611" spans="1:8" ht="15.75">
      <c r="A611" s="7" t="s">
        <v>763</v>
      </c>
      <c r="B611" s="8">
        <v>44265</v>
      </c>
      <c r="C611" s="7" t="s">
        <v>754</v>
      </c>
      <c r="D611" s="7" t="s">
        <v>254</v>
      </c>
      <c r="E611" s="9">
        <v>11677.2</v>
      </c>
      <c r="F611" s="24"/>
      <c r="G611" s="22"/>
      <c r="H611" s="23"/>
    </row>
    <row r="612" spans="1:8" ht="15.75">
      <c r="A612" s="7" t="s">
        <v>764</v>
      </c>
      <c r="B612" s="8">
        <v>44272</v>
      </c>
      <c r="C612" s="7" t="s">
        <v>765</v>
      </c>
      <c r="D612" s="7" t="s">
        <v>254</v>
      </c>
      <c r="E612" s="9">
        <v>27996.37</v>
      </c>
      <c r="F612" s="24"/>
      <c r="G612" s="22"/>
      <c r="H612" s="23"/>
    </row>
    <row r="613" spans="1:8" ht="15.75">
      <c r="A613" s="7" t="s">
        <v>766</v>
      </c>
      <c r="B613" s="8">
        <v>44273</v>
      </c>
      <c r="C613" s="7" t="s">
        <v>765</v>
      </c>
      <c r="D613" s="7" t="s">
        <v>254</v>
      </c>
      <c r="E613" s="9">
        <v>9858.44</v>
      </c>
      <c r="F613" s="24"/>
      <c r="G613" s="22"/>
      <c r="H613" s="23"/>
    </row>
    <row r="614" spans="1:8" ht="15.75">
      <c r="A614" s="7" t="s">
        <v>767</v>
      </c>
      <c r="B614" s="8">
        <v>44273</v>
      </c>
      <c r="C614" s="7" t="s">
        <v>765</v>
      </c>
      <c r="D614" s="7" t="s">
        <v>254</v>
      </c>
      <c r="E614" s="9">
        <v>9261.4699999999993</v>
      </c>
      <c r="F614" s="24"/>
      <c r="G614" s="22"/>
      <c r="H614" s="23"/>
    </row>
    <row r="615" spans="1:8" ht="15.75">
      <c r="A615" s="7" t="s">
        <v>768</v>
      </c>
      <c r="B615" s="8">
        <v>44264</v>
      </c>
      <c r="C615" s="7" t="s">
        <v>769</v>
      </c>
      <c r="D615" s="7" t="s">
        <v>770</v>
      </c>
      <c r="E615" s="9">
        <v>941337.96</v>
      </c>
      <c r="F615" s="24"/>
      <c r="G615" s="22"/>
      <c r="H615" s="23"/>
    </row>
    <row r="616" spans="1:8" ht="15.75">
      <c r="A616" s="7" t="s">
        <v>771</v>
      </c>
      <c r="B616" s="8">
        <v>44244</v>
      </c>
      <c r="C616" s="7" t="s">
        <v>772</v>
      </c>
      <c r="D616" s="7" t="s">
        <v>773</v>
      </c>
      <c r="E616" s="9">
        <v>726609.99</v>
      </c>
      <c r="F616" s="24"/>
      <c r="G616" s="22"/>
      <c r="H616" s="23"/>
    </row>
    <row r="617" spans="1:8" ht="15.75">
      <c r="A617" s="7" t="s">
        <v>774</v>
      </c>
      <c r="B617" s="8">
        <v>44237</v>
      </c>
      <c r="C617" s="7" t="s">
        <v>775</v>
      </c>
      <c r="D617" s="7" t="s">
        <v>254</v>
      </c>
      <c r="E617" s="9">
        <v>38127.370000000003</v>
      </c>
      <c r="F617" s="24"/>
      <c r="G617" s="22"/>
      <c r="H617" s="23"/>
    </row>
    <row r="618" spans="1:8" ht="15.75">
      <c r="A618" s="7" t="s">
        <v>776</v>
      </c>
      <c r="B618" s="8">
        <v>44231</v>
      </c>
      <c r="C618" s="7" t="s">
        <v>775</v>
      </c>
      <c r="D618" s="7" t="s">
        <v>254</v>
      </c>
      <c r="E618" s="9">
        <v>20883.77</v>
      </c>
      <c r="F618" s="24"/>
      <c r="G618" s="22"/>
      <c r="H618" s="23"/>
    </row>
    <row r="619" spans="1:8" ht="15.75">
      <c r="A619" s="7" t="s">
        <v>777</v>
      </c>
      <c r="B619" s="8">
        <v>44228</v>
      </c>
      <c r="C619" s="7" t="s">
        <v>775</v>
      </c>
      <c r="D619" s="7" t="s">
        <v>254</v>
      </c>
      <c r="E619" s="9">
        <v>15633.53</v>
      </c>
      <c r="F619" s="24"/>
      <c r="G619" s="22"/>
      <c r="H619" s="23"/>
    </row>
    <row r="620" spans="1:8" ht="15.75">
      <c r="A620" s="7" t="s">
        <v>778</v>
      </c>
      <c r="B620" s="8">
        <v>44228</v>
      </c>
      <c r="C620" s="7" t="s">
        <v>775</v>
      </c>
      <c r="D620" s="7" t="s">
        <v>254</v>
      </c>
      <c r="E620" s="9">
        <v>41496.019999999997</v>
      </c>
      <c r="F620" s="24"/>
      <c r="G620" s="22"/>
      <c r="H620" s="23"/>
    </row>
    <row r="621" spans="1:8" ht="15.75">
      <c r="A621" s="7" t="s">
        <v>779</v>
      </c>
      <c r="B621" s="8">
        <v>44228</v>
      </c>
      <c r="C621" s="7" t="s">
        <v>775</v>
      </c>
      <c r="D621" s="7" t="s">
        <v>254</v>
      </c>
      <c r="E621" s="9">
        <v>22717.66</v>
      </c>
      <c r="F621" s="24"/>
      <c r="G621" s="22"/>
      <c r="H621" s="23"/>
    </row>
    <row r="622" spans="1:8" ht="15.75">
      <c r="A622" s="7" t="s">
        <v>780</v>
      </c>
      <c r="B622" s="8">
        <v>44228</v>
      </c>
      <c r="C622" s="7" t="s">
        <v>775</v>
      </c>
      <c r="D622" s="7" t="s">
        <v>254</v>
      </c>
      <c r="E622" s="9">
        <v>9858.44</v>
      </c>
      <c r="F622" s="24"/>
      <c r="G622" s="22"/>
      <c r="H622" s="23"/>
    </row>
    <row r="623" spans="1:8" ht="15.75">
      <c r="A623" s="7" t="s">
        <v>781</v>
      </c>
      <c r="B623" s="8">
        <v>44228</v>
      </c>
      <c r="C623" s="7" t="s">
        <v>775</v>
      </c>
      <c r="D623" s="7" t="s">
        <v>254</v>
      </c>
      <c r="E623" s="9">
        <v>15554.89</v>
      </c>
      <c r="F623" s="24"/>
      <c r="G623" s="22"/>
      <c r="H623" s="23"/>
    </row>
    <row r="624" spans="1:8" ht="15.75">
      <c r="A624" s="7" t="s">
        <v>28</v>
      </c>
      <c r="B624" s="8">
        <v>44271</v>
      </c>
      <c r="C624" s="7" t="s">
        <v>782</v>
      </c>
      <c r="D624" s="7" t="s">
        <v>783</v>
      </c>
      <c r="E624" s="9">
        <v>17641</v>
      </c>
      <c r="F624" s="24"/>
      <c r="G624" s="22"/>
      <c r="H624" s="23"/>
    </row>
    <row r="625" spans="1:8" ht="15.75">
      <c r="A625" s="7" t="s">
        <v>784</v>
      </c>
      <c r="B625" s="8">
        <v>44320</v>
      </c>
      <c r="C625" s="7" t="s">
        <v>785</v>
      </c>
      <c r="D625" s="7" t="s">
        <v>786</v>
      </c>
      <c r="E625" s="9">
        <f>5312.5*57.0017</f>
        <v>302821.53125</v>
      </c>
      <c r="F625" s="24"/>
      <c r="G625" s="22"/>
      <c r="H625" s="23"/>
    </row>
    <row r="626" spans="1:8" ht="15.75">
      <c r="A626" s="7" t="s">
        <v>584</v>
      </c>
      <c r="B626" s="8">
        <v>44230</v>
      </c>
      <c r="C626" s="7" t="s">
        <v>337</v>
      </c>
      <c r="D626" s="7" t="s">
        <v>787</v>
      </c>
      <c r="E626" s="9">
        <v>6500</v>
      </c>
      <c r="F626" s="24"/>
      <c r="G626" s="22"/>
      <c r="H626" s="23"/>
    </row>
    <row r="627" spans="1:8" ht="15.75">
      <c r="A627" s="7" t="s">
        <v>585</v>
      </c>
      <c r="B627" s="8">
        <v>44236</v>
      </c>
      <c r="C627" s="7" t="s">
        <v>337</v>
      </c>
      <c r="D627" s="7" t="s">
        <v>787</v>
      </c>
      <c r="E627" s="9">
        <v>17750</v>
      </c>
      <c r="F627" s="24"/>
      <c r="G627" s="22"/>
      <c r="H627" s="23"/>
    </row>
    <row r="628" spans="1:8" ht="15.75">
      <c r="A628" s="7" t="s">
        <v>788</v>
      </c>
      <c r="B628" s="8">
        <v>44242</v>
      </c>
      <c r="C628" s="7" t="s">
        <v>337</v>
      </c>
      <c r="D628" s="7" t="s">
        <v>787</v>
      </c>
      <c r="E628" s="9">
        <v>6500</v>
      </c>
      <c r="F628" s="24"/>
      <c r="G628" s="22"/>
      <c r="H628" s="23"/>
    </row>
    <row r="629" spans="1:8" ht="15.75">
      <c r="A629" s="7" t="s">
        <v>587</v>
      </c>
      <c r="B629" s="8">
        <v>44245</v>
      </c>
      <c r="C629" s="7" t="s">
        <v>337</v>
      </c>
      <c r="D629" s="7" t="s">
        <v>787</v>
      </c>
      <c r="E629" s="9">
        <v>16250</v>
      </c>
      <c r="F629" s="24"/>
      <c r="G629" s="22"/>
      <c r="H629" s="23"/>
    </row>
    <row r="630" spans="1:8" ht="15.75">
      <c r="A630" s="7" t="s">
        <v>644</v>
      </c>
      <c r="B630" s="8">
        <v>44251</v>
      </c>
      <c r="C630" s="7" t="s">
        <v>337</v>
      </c>
      <c r="D630" s="7" t="s">
        <v>787</v>
      </c>
      <c r="E630" s="9">
        <v>6500</v>
      </c>
      <c r="F630" s="24"/>
      <c r="G630" s="22"/>
      <c r="H630" s="23"/>
    </row>
    <row r="631" spans="1:8" ht="15.75">
      <c r="A631" s="7" t="s">
        <v>650</v>
      </c>
      <c r="B631" s="8">
        <v>44258</v>
      </c>
      <c r="C631" s="7" t="s">
        <v>337</v>
      </c>
      <c r="D631" s="7" t="s">
        <v>787</v>
      </c>
      <c r="E631" s="9">
        <v>13850</v>
      </c>
      <c r="F631" s="24"/>
      <c r="G631" s="22"/>
      <c r="H631" s="23"/>
    </row>
    <row r="632" spans="1:8" ht="15.75">
      <c r="A632" s="7" t="s">
        <v>118</v>
      </c>
      <c r="B632" s="8">
        <v>44264</v>
      </c>
      <c r="C632" s="7" t="s">
        <v>789</v>
      </c>
      <c r="D632" s="7" t="s">
        <v>790</v>
      </c>
      <c r="E632" s="9">
        <v>17175.8</v>
      </c>
      <c r="F632" s="24"/>
      <c r="G632" s="22"/>
      <c r="H632" s="23"/>
    </row>
    <row r="633" spans="1:8" ht="15.75">
      <c r="A633" s="7" t="s">
        <v>791</v>
      </c>
      <c r="B633" s="8">
        <v>44256</v>
      </c>
      <c r="C633" s="7" t="s">
        <v>792</v>
      </c>
      <c r="D633" s="7" t="s">
        <v>793</v>
      </c>
      <c r="E633" s="9">
        <v>1500</v>
      </c>
      <c r="F633" s="24"/>
      <c r="G633" s="22"/>
      <c r="H633" s="23"/>
    </row>
    <row r="634" spans="1:8" ht="15.75">
      <c r="A634" s="7" t="s">
        <v>794</v>
      </c>
      <c r="B634" s="8">
        <v>44278</v>
      </c>
      <c r="C634" s="7" t="s">
        <v>795</v>
      </c>
      <c r="D634" s="7" t="s">
        <v>783</v>
      </c>
      <c r="E634" s="9">
        <v>41300</v>
      </c>
      <c r="F634" s="24"/>
      <c r="G634" s="22"/>
      <c r="H634" s="23"/>
    </row>
    <row r="635" spans="1:8" ht="15.75">
      <c r="A635" s="7" t="s">
        <v>25</v>
      </c>
      <c r="B635" s="8">
        <v>44270</v>
      </c>
      <c r="C635" s="7" t="s">
        <v>796</v>
      </c>
      <c r="D635" s="7" t="s">
        <v>783</v>
      </c>
      <c r="E635" s="9">
        <v>41300</v>
      </c>
      <c r="F635" s="24"/>
      <c r="G635" s="22"/>
      <c r="H635" s="23"/>
    </row>
    <row r="636" spans="1:8" ht="15.75">
      <c r="A636" s="7" t="s">
        <v>797</v>
      </c>
      <c r="B636" s="8">
        <v>44228</v>
      </c>
      <c r="C636" s="7" t="s">
        <v>798</v>
      </c>
      <c r="D636" s="7" t="s">
        <v>799</v>
      </c>
      <c r="E636" s="9">
        <v>29500</v>
      </c>
      <c r="F636" s="24"/>
      <c r="G636" s="22"/>
      <c r="H636" s="23"/>
    </row>
    <row r="637" spans="1:8" ht="15.75">
      <c r="A637" s="7" t="s">
        <v>800</v>
      </c>
      <c r="B637" s="8">
        <v>44250</v>
      </c>
      <c r="C637" s="7" t="s">
        <v>798</v>
      </c>
      <c r="D637" s="7" t="s">
        <v>801</v>
      </c>
      <c r="E637" s="9">
        <v>41300</v>
      </c>
      <c r="F637" s="24"/>
      <c r="G637" s="22"/>
      <c r="H637" s="23"/>
    </row>
    <row r="638" spans="1:8" ht="15.75">
      <c r="A638" s="7" t="s">
        <v>802</v>
      </c>
      <c r="B638" s="8">
        <v>44245</v>
      </c>
      <c r="C638" s="7" t="s">
        <v>798</v>
      </c>
      <c r="D638" s="7" t="s">
        <v>803</v>
      </c>
      <c r="E638" s="9">
        <v>41300</v>
      </c>
      <c r="F638" s="24"/>
      <c r="G638" s="22"/>
      <c r="H638" s="23"/>
    </row>
    <row r="639" spans="1:8" ht="15.75">
      <c r="A639" s="7" t="s">
        <v>804</v>
      </c>
      <c r="B639" s="8">
        <v>44278</v>
      </c>
      <c r="C639" s="7" t="s">
        <v>798</v>
      </c>
      <c r="D639" s="7" t="s">
        <v>805</v>
      </c>
      <c r="E639" s="9">
        <v>41300</v>
      </c>
      <c r="F639" s="24"/>
      <c r="G639" s="22"/>
      <c r="H639" s="23"/>
    </row>
    <row r="640" spans="1:8" ht="15.75">
      <c r="A640" s="7" t="s">
        <v>806</v>
      </c>
      <c r="B640" s="8">
        <v>44274</v>
      </c>
      <c r="C640" s="7" t="s">
        <v>798</v>
      </c>
      <c r="D640" s="7" t="s">
        <v>807</v>
      </c>
      <c r="E640" s="9">
        <v>88500</v>
      </c>
      <c r="F640" s="24"/>
      <c r="G640" s="22"/>
      <c r="H640" s="23"/>
    </row>
    <row r="641" spans="1:8" ht="15.75">
      <c r="A641" s="7" t="s">
        <v>808</v>
      </c>
      <c r="B641" s="8">
        <v>44282</v>
      </c>
      <c r="C641" s="7" t="s">
        <v>798</v>
      </c>
      <c r="D641" s="7" t="s">
        <v>809</v>
      </c>
      <c r="E641" s="9">
        <v>29500</v>
      </c>
      <c r="F641" s="24"/>
      <c r="G641" s="22"/>
      <c r="H641" s="23"/>
    </row>
    <row r="642" spans="1:8" ht="15.75">
      <c r="A642" s="7" t="s">
        <v>810</v>
      </c>
      <c r="B642" s="8">
        <v>44228</v>
      </c>
      <c r="C642" s="7" t="s">
        <v>792</v>
      </c>
      <c r="D642" s="7" t="s">
        <v>811</v>
      </c>
      <c r="E642" s="9">
        <v>1500</v>
      </c>
      <c r="F642" s="24"/>
      <c r="G642" s="22"/>
      <c r="H642" s="23"/>
    </row>
    <row r="643" spans="1:8" ht="15.75">
      <c r="A643" s="7" t="s">
        <v>812</v>
      </c>
      <c r="B643" s="8">
        <v>44198</v>
      </c>
      <c r="C643" s="7" t="s">
        <v>792</v>
      </c>
      <c r="D643" s="7" t="s">
        <v>813</v>
      </c>
      <c r="E643" s="9">
        <v>1500</v>
      </c>
      <c r="F643" s="24"/>
      <c r="G643" s="22"/>
      <c r="H643" s="23"/>
    </row>
    <row r="644" spans="1:8" ht="15.75">
      <c r="A644" s="7" t="s">
        <v>814</v>
      </c>
      <c r="B644" s="8">
        <v>44250</v>
      </c>
      <c r="C644" s="7" t="s">
        <v>815</v>
      </c>
      <c r="D644" s="7" t="s">
        <v>816</v>
      </c>
      <c r="E644" s="9">
        <v>120360</v>
      </c>
      <c r="F644" s="24">
        <v>2180</v>
      </c>
      <c r="G644" s="22">
        <v>44300</v>
      </c>
      <c r="H644" s="23"/>
    </row>
    <row r="645" spans="1:8" ht="15.75">
      <c r="A645" s="7" t="s">
        <v>817</v>
      </c>
      <c r="B645" s="8">
        <v>44202</v>
      </c>
      <c r="C645" s="7" t="s">
        <v>253</v>
      </c>
      <c r="D645" s="7" t="s">
        <v>254</v>
      </c>
      <c r="E645" s="9">
        <v>18904.650000000001</v>
      </c>
      <c r="F645" s="24"/>
      <c r="G645" s="22"/>
      <c r="H645" s="23"/>
    </row>
    <row r="646" spans="1:8" ht="15.75">
      <c r="A646" s="7" t="s">
        <v>818</v>
      </c>
      <c r="B646" s="8">
        <v>44269</v>
      </c>
      <c r="C646" s="7" t="s">
        <v>819</v>
      </c>
      <c r="D646" s="7" t="s">
        <v>820</v>
      </c>
      <c r="E646" s="9">
        <v>54450</v>
      </c>
      <c r="F646" s="24"/>
      <c r="G646" s="22"/>
      <c r="H646" s="23"/>
    </row>
    <row r="647" spans="1:8" ht="15.75">
      <c r="A647" s="7" t="s">
        <v>821</v>
      </c>
      <c r="B647" s="8">
        <v>44271</v>
      </c>
      <c r="C647" s="7" t="s">
        <v>822</v>
      </c>
      <c r="D647" s="7" t="s">
        <v>254</v>
      </c>
      <c r="E647" s="9">
        <v>18914.7</v>
      </c>
      <c r="F647" s="24"/>
      <c r="G647" s="22"/>
      <c r="H647" s="23"/>
    </row>
    <row r="648" spans="1:8" ht="15.75">
      <c r="A648" s="7" t="s">
        <v>653</v>
      </c>
      <c r="B648" s="8">
        <v>44250</v>
      </c>
      <c r="C648" s="7" t="s">
        <v>395</v>
      </c>
      <c r="D648" s="7" t="s">
        <v>254</v>
      </c>
      <c r="E648" s="9">
        <v>9359.8799999999992</v>
      </c>
      <c r="F648" s="24"/>
      <c r="G648" s="22"/>
      <c r="H648" s="23"/>
    </row>
    <row r="649" spans="1:8" ht="15.75">
      <c r="A649" s="7" t="s">
        <v>788</v>
      </c>
      <c r="B649" s="8">
        <v>44250</v>
      </c>
      <c r="C649" s="7" t="s">
        <v>395</v>
      </c>
      <c r="D649" s="7" t="s">
        <v>254</v>
      </c>
      <c r="E649" s="9">
        <v>9422.51</v>
      </c>
      <c r="F649" s="24"/>
      <c r="G649" s="22"/>
      <c r="H649" s="23"/>
    </row>
    <row r="650" spans="1:8" ht="15.75">
      <c r="A650" s="7" t="s">
        <v>823</v>
      </c>
      <c r="B650" s="8">
        <v>44250</v>
      </c>
      <c r="C650" s="7" t="s">
        <v>395</v>
      </c>
      <c r="D650" s="7" t="s">
        <v>254</v>
      </c>
      <c r="E650" s="9">
        <v>9433.4</v>
      </c>
      <c r="F650" s="24"/>
      <c r="G650" s="22"/>
      <c r="H650" s="23"/>
    </row>
    <row r="651" spans="1:8" ht="15.75">
      <c r="A651" s="7" t="s">
        <v>824</v>
      </c>
      <c r="B651" s="8">
        <v>44271</v>
      </c>
      <c r="C651" s="7" t="s">
        <v>395</v>
      </c>
      <c r="D651" s="7" t="s">
        <v>254</v>
      </c>
      <c r="E651" s="9">
        <v>9363.65</v>
      </c>
      <c r="F651" s="24"/>
      <c r="G651" s="22"/>
      <c r="H651" s="23"/>
    </row>
    <row r="652" spans="1:8" ht="15.75">
      <c r="A652" s="7" t="s">
        <v>220</v>
      </c>
      <c r="B652" s="8">
        <v>44271</v>
      </c>
      <c r="C652" s="7" t="s">
        <v>395</v>
      </c>
      <c r="D652" s="7" t="s">
        <v>254</v>
      </c>
      <c r="E652" s="9">
        <v>9363.65</v>
      </c>
      <c r="F652" s="24"/>
      <c r="G652" s="22"/>
      <c r="H652" s="23"/>
    </row>
    <row r="653" spans="1:8" ht="15.75">
      <c r="A653" s="7" t="s">
        <v>825</v>
      </c>
      <c r="B653" s="8">
        <v>44271</v>
      </c>
      <c r="C653" s="7" t="s">
        <v>395</v>
      </c>
      <c r="D653" s="7" t="s">
        <v>254</v>
      </c>
      <c r="E653" s="9">
        <v>9363.65</v>
      </c>
      <c r="F653" s="24"/>
      <c r="G653" s="22"/>
      <c r="H653" s="23"/>
    </row>
    <row r="654" spans="1:8" ht="15.75">
      <c r="A654" s="7" t="s">
        <v>826</v>
      </c>
      <c r="B654" s="8">
        <v>44271</v>
      </c>
      <c r="C654" s="7" t="s">
        <v>395</v>
      </c>
      <c r="D654" s="7" t="s">
        <v>254</v>
      </c>
      <c r="E654" s="9">
        <v>9363.65</v>
      </c>
      <c r="F654" s="24"/>
      <c r="G654" s="22"/>
      <c r="H654" s="23"/>
    </row>
    <row r="655" spans="1:8" ht="15.75">
      <c r="A655" s="7" t="s">
        <v>827</v>
      </c>
      <c r="B655" s="8">
        <v>44271</v>
      </c>
      <c r="C655" s="7" t="s">
        <v>395</v>
      </c>
      <c r="D655" s="7" t="s">
        <v>254</v>
      </c>
      <c r="E655" s="9">
        <v>9401.7099999999991</v>
      </c>
      <c r="F655" s="24"/>
      <c r="G655" s="22"/>
      <c r="H655" s="23"/>
    </row>
    <row r="656" spans="1:8" ht="15.75">
      <c r="A656" s="7" t="s">
        <v>828</v>
      </c>
      <c r="B656" s="8">
        <v>44292</v>
      </c>
      <c r="C656" s="7" t="s">
        <v>829</v>
      </c>
      <c r="D656" s="7" t="s">
        <v>254</v>
      </c>
      <c r="E656" s="9">
        <v>1456450.4</v>
      </c>
      <c r="F656" s="24"/>
      <c r="G656" s="22"/>
      <c r="H656" s="23"/>
    </row>
    <row r="657" spans="1:8" ht="15.75">
      <c r="A657" s="7" t="s">
        <v>830</v>
      </c>
      <c r="B657" s="8">
        <v>44292</v>
      </c>
      <c r="C657" s="7" t="s">
        <v>829</v>
      </c>
      <c r="D657" s="7" t="s">
        <v>254</v>
      </c>
      <c r="E657" s="9">
        <v>1495305.44</v>
      </c>
      <c r="F657" s="24"/>
      <c r="G657" s="22"/>
      <c r="H657" s="23"/>
    </row>
    <row r="658" spans="1:8" ht="15.75">
      <c r="A658" s="7" t="s">
        <v>831</v>
      </c>
      <c r="B658" s="8">
        <v>44273</v>
      </c>
      <c r="C658" s="7" t="s">
        <v>832</v>
      </c>
      <c r="D658" s="7" t="s">
        <v>833</v>
      </c>
      <c r="E658" s="9">
        <v>1475394.12</v>
      </c>
      <c r="F658" s="24"/>
      <c r="G658" s="22"/>
      <c r="H658" s="23"/>
    </row>
    <row r="659" spans="1:8" ht="15.75">
      <c r="A659" s="7" t="s">
        <v>485</v>
      </c>
      <c r="B659" s="8">
        <v>44272</v>
      </c>
      <c r="C659" s="7" t="s">
        <v>486</v>
      </c>
      <c r="D659" s="7" t="s">
        <v>81</v>
      </c>
      <c r="E659" s="9">
        <v>5459758.9900000002</v>
      </c>
      <c r="F659" s="24"/>
      <c r="G659" s="22"/>
      <c r="H659" s="23"/>
    </row>
    <row r="660" spans="1:8" ht="15.75">
      <c r="A660" s="7" t="s">
        <v>518</v>
      </c>
      <c r="B660" s="8">
        <v>44284</v>
      </c>
      <c r="C660" s="7" t="s">
        <v>834</v>
      </c>
      <c r="D660" s="7" t="s">
        <v>835</v>
      </c>
      <c r="E660" s="9">
        <v>5613136.0999999996</v>
      </c>
      <c r="F660" s="24"/>
      <c r="G660" s="22"/>
      <c r="H660" s="23"/>
    </row>
    <row r="661" spans="1:8" ht="15.75">
      <c r="A661" s="7" t="s">
        <v>519</v>
      </c>
      <c r="B661" s="8">
        <v>44284</v>
      </c>
      <c r="C661" s="7" t="s">
        <v>834</v>
      </c>
      <c r="D661" s="7" t="s">
        <v>836</v>
      </c>
      <c r="E661" s="9">
        <v>5613136.0999999996</v>
      </c>
      <c r="F661" s="24"/>
      <c r="G661" s="22"/>
      <c r="H661" s="23"/>
    </row>
    <row r="662" spans="1:8" ht="15.75">
      <c r="A662" s="7" t="s">
        <v>520</v>
      </c>
      <c r="B662" s="8">
        <v>44284</v>
      </c>
      <c r="C662" s="7" t="s">
        <v>834</v>
      </c>
      <c r="D662" s="7" t="s">
        <v>837</v>
      </c>
      <c r="E662" s="9">
        <v>5613136.0999999996</v>
      </c>
      <c r="F662" s="24"/>
      <c r="G662" s="22"/>
      <c r="H662" s="23"/>
    </row>
    <row r="663" spans="1:8" ht="15.75">
      <c r="A663" s="7" t="s">
        <v>521</v>
      </c>
      <c r="B663" s="8">
        <v>44284</v>
      </c>
      <c r="C663" s="7" t="s">
        <v>834</v>
      </c>
      <c r="D663" s="7" t="s">
        <v>838</v>
      </c>
      <c r="E663" s="9">
        <v>785025.71</v>
      </c>
      <c r="F663" s="24"/>
      <c r="G663" s="22"/>
      <c r="H663" s="23"/>
    </row>
    <row r="664" spans="1:8" ht="15.75">
      <c r="A664" s="7" t="s">
        <v>522</v>
      </c>
      <c r="B664" s="8">
        <v>44284</v>
      </c>
      <c r="C664" s="7" t="s">
        <v>834</v>
      </c>
      <c r="D664" s="7" t="s">
        <v>839</v>
      </c>
      <c r="E664" s="9">
        <v>5613136.0999999996</v>
      </c>
      <c r="F664" s="24"/>
      <c r="G664" s="22"/>
      <c r="H664" s="23"/>
    </row>
    <row r="665" spans="1:8" ht="15.75">
      <c r="A665" s="7" t="s">
        <v>371</v>
      </c>
      <c r="B665" s="8">
        <v>44270</v>
      </c>
      <c r="C665" s="7" t="s">
        <v>834</v>
      </c>
      <c r="D665" s="7" t="s">
        <v>840</v>
      </c>
      <c r="E665" s="9">
        <v>948828.75</v>
      </c>
      <c r="F665" s="24"/>
      <c r="G665" s="22"/>
      <c r="H665" s="23"/>
    </row>
    <row r="666" spans="1:8" ht="15.75">
      <c r="A666" s="7" t="s">
        <v>503</v>
      </c>
      <c r="B666" s="8">
        <v>44291</v>
      </c>
      <c r="C666" s="7" t="s">
        <v>841</v>
      </c>
      <c r="D666" s="7" t="s">
        <v>842</v>
      </c>
      <c r="E666" s="9">
        <v>539217.5</v>
      </c>
      <c r="F666" s="24"/>
      <c r="G666" s="22"/>
      <c r="H666" s="23"/>
    </row>
    <row r="667" spans="1:8" ht="15.75">
      <c r="A667" s="7" t="s">
        <v>843</v>
      </c>
      <c r="B667" s="8">
        <v>44286</v>
      </c>
      <c r="C667" s="7" t="s">
        <v>844</v>
      </c>
      <c r="D667" s="7" t="s">
        <v>845</v>
      </c>
      <c r="E667" s="9">
        <v>2072983.75</v>
      </c>
      <c r="F667" s="24"/>
      <c r="G667" s="22"/>
      <c r="H667" s="23"/>
    </row>
    <row r="668" spans="1:8" ht="15.75">
      <c r="A668" s="7" t="s">
        <v>90</v>
      </c>
      <c r="B668" s="8">
        <v>44279</v>
      </c>
      <c r="C668" s="7" t="s">
        <v>846</v>
      </c>
      <c r="D668" s="7" t="s">
        <v>847</v>
      </c>
      <c r="E668" s="9">
        <v>39546.519999999997</v>
      </c>
      <c r="F668" s="24"/>
      <c r="G668" s="22"/>
      <c r="H668" s="23"/>
    </row>
    <row r="669" spans="1:8" ht="15.75">
      <c r="A669" s="7" t="s">
        <v>848</v>
      </c>
      <c r="B669" s="8">
        <v>44279</v>
      </c>
      <c r="C669" s="7" t="s">
        <v>849</v>
      </c>
      <c r="D669" s="7" t="s">
        <v>850</v>
      </c>
      <c r="E669" s="9">
        <v>9558</v>
      </c>
      <c r="F669" s="24"/>
      <c r="G669" s="22"/>
      <c r="H669" s="23"/>
    </row>
    <row r="670" spans="1:8" ht="15.75">
      <c r="A670" s="7" t="s">
        <v>606</v>
      </c>
      <c r="B670" s="8">
        <v>44291</v>
      </c>
      <c r="C670" s="7" t="s">
        <v>337</v>
      </c>
      <c r="D670" s="7" t="s">
        <v>851</v>
      </c>
      <c r="E670" s="9">
        <v>10900</v>
      </c>
      <c r="F670" s="24"/>
      <c r="G670" s="22"/>
      <c r="H670" s="23"/>
    </row>
    <row r="671" spans="1:8" ht="15.75">
      <c r="A671" s="7" t="s">
        <v>594</v>
      </c>
      <c r="B671" s="8">
        <v>44284</v>
      </c>
      <c r="C671" s="7" t="s">
        <v>337</v>
      </c>
      <c r="D671" s="7" t="s">
        <v>851</v>
      </c>
      <c r="E671" s="9">
        <v>10900</v>
      </c>
      <c r="F671" s="24"/>
      <c r="G671" s="22"/>
      <c r="H671" s="23"/>
    </row>
    <row r="672" spans="1:8" ht="15.75">
      <c r="A672" s="7" t="s">
        <v>595</v>
      </c>
      <c r="B672" s="8">
        <v>44285</v>
      </c>
      <c r="C672" s="7" t="s">
        <v>337</v>
      </c>
      <c r="D672" s="7" t="s">
        <v>851</v>
      </c>
      <c r="E672" s="9">
        <v>10400</v>
      </c>
      <c r="F672" s="24"/>
      <c r="G672" s="22"/>
      <c r="H672" s="23"/>
    </row>
    <row r="673" spans="1:8" ht="15.75">
      <c r="A673" s="7" t="s">
        <v>336</v>
      </c>
      <c r="B673" s="8">
        <v>44265</v>
      </c>
      <c r="C673" s="7" t="s">
        <v>337</v>
      </c>
      <c r="D673" s="7" t="s">
        <v>851</v>
      </c>
      <c r="E673" s="9">
        <v>10400</v>
      </c>
      <c r="F673" s="24"/>
      <c r="G673" s="22"/>
      <c r="H673" s="23"/>
    </row>
    <row r="674" spans="1:8" ht="15.75">
      <c r="A674" s="7" t="s">
        <v>635</v>
      </c>
      <c r="B674" s="8">
        <v>44274</v>
      </c>
      <c r="C674" s="7" t="s">
        <v>337</v>
      </c>
      <c r="D674" s="7" t="s">
        <v>851</v>
      </c>
      <c r="E674" s="9">
        <v>11900</v>
      </c>
      <c r="F674" s="24"/>
      <c r="G674" s="22"/>
      <c r="H674" s="23"/>
    </row>
    <row r="675" spans="1:8" ht="15.75">
      <c r="A675" s="7" t="s">
        <v>426</v>
      </c>
      <c r="B675" s="8">
        <v>44292</v>
      </c>
      <c r="C675" s="7" t="s">
        <v>852</v>
      </c>
      <c r="D675" s="7" t="s">
        <v>853</v>
      </c>
      <c r="E675" s="9">
        <v>1412263.19</v>
      </c>
      <c r="F675" s="24"/>
      <c r="G675" s="22"/>
      <c r="H675" s="23"/>
    </row>
    <row r="676" spans="1:8" ht="15.75">
      <c r="A676" s="7" t="s">
        <v>351</v>
      </c>
      <c r="B676" s="8">
        <v>44284</v>
      </c>
      <c r="C676" s="7" t="s">
        <v>854</v>
      </c>
      <c r="D676" s="7" t="s">
        <v>254</v>
      </c>
      <c r="E676" s="9">
        <v>787296</v>
      </c>
      <c r="F676" s="24"/>
      <c r="G676" s="22"/>
      <c r="H676" s="23"/>
    </row>
    <row r="677" spans="1:8" ht="15.75">
      <c r="A677" s="7" t="s">
        <v>855</v>
      </c>
      <c r="B677" s="8">
        <v>44242</v>
      </c>
      <c r="C677" s="7" t="s">
        <v>854</v>
      </c>
      <c r="D677" s="7" t="s">
        <v>254</v>
      </c>
      <c r="E677" s="9">
        <v>187856</v>
      </c>
      <c r="F677" s="24"/>
      <c r="G677" s="22"/>
      <c r="H677" s="23"/>
    </row>
    <row r="678" spans="1:8" ht="15.75">
      <c r="A678" s="7" t="s">
        <v>470</v>
      </c>
      <c r="B678" s="27">
        <v>44236</v>
      </c>
      <c r="C678" s="7" t="s">
        <v>856</v>
      </c>
      <c r="D678" s="7" t="s">
        <v>857</v>
      </c>
      <c r="E678" s="9">
        <v>78705</v>
      </c>
      <c r="F678" s="24"/>
      <c r="G678" s="22"/>
      <c r="H678" s="23"/>
    </row>
    <row r="679" spans="1:8" ht="15.75">
      <c r="A679" s="7" t="s">
        <v>858</v>
      </c>
      <c r="B679" s="8">
        <v>44250</v>
      </c>
      <c r="C679" s="7" t="s">
        <v>395</v>
      </c>
      <c r="D679" s="7" t="s">
        <v>254</v>
      </c>
      <c r="E679" s="9">
        <v>10370.32</v>
      </c>
      <c r="F679" s="24"/>
      <c r="G679" s="22"/>
      <c r="H679" s="23"/>
    </row>
    <row r="680" spans="1:8" ht="15.75">
      <c r="A680" s="7" t="s">
        <v>859</v>
      </c>
      <c r="B680" s="8">
        <v>44064</v>
      </c>
      <c r="C680" s="7" t="s">
        <v>860</v>
      </c>
      <c r="D680" s="7" t="s">
        <v>861</v>
      </c>
      <c r="E680" s="9">
        <v>17784955.899999999</v>
      </c>
      <c r="F680" s="24"/>
      <c r="G680" s="22"/>
      <c r="H680" s="23"/>
    </row>
    <row r="681" spans="1:8" ht="15.75">
      <c r="A681" s="7" t="s">
        <v>862</v>
      </c>
      <c r="B681" s="8">
        <v>44071</v>
      </c>
      <c r="C681" s="7" t="s">
        <v>860</v>
      </c>
      <c r="D681" s="7" t="s">
        <v>861</v>
      </c>
      <c r="E681" s="9">
        <v>18783132.149999999</v>
      </c>
      <c r="F681" s="24"/>
      <c r="G681" s="22"/>
      <c r="H681" s="23"/>
    </row>
    <row r="682" spans="1:8" ht="15.75">
      <c r="A682" s="7" t="s">
        <v>863</v>
      </c>
      <c r="B682" s="8">
        <v>44078</v>
      </c>
      <c r="C682" s="7" t="s">
        <v>860</v>
      </c>
      <c r="D682" s="7" t="s">
        <v>861</v>
      </c>
      <c r="E682" s="9">
        <v>20011616.699999999</v>
      </c>
      <c r="F682" s="24"/>
      <c r="G682" s="22"/>
      <c r="H682" s="23"/>
    </row>
    <row r="683" spans="1:8" ht="15.75">
      <c r="A683" s="7" t="s">
        <v>864</v>
      </c>
      <c r="B683" s="8">
        <v>44085</v>
      </c>
      <c r="C683" s="7" t="s">
        <v>860</v>
      </c>
      <c r="D683" s="7" t="s">
        <v>861</v>
      </c>
      <c r="E683" s="9">
        <v>18568450.379999999</v>
      </c>
      <c r="F683" s="24"/>
      <c r="G683" s="22"/>
      <c r="H683" s="23"/>
    </row>
    <row r="684" spans="1:8" ht="15.75">
      <c r="A684" s="7" t="s">
        <v>865</v>
      </c>
      <c r="B684" s="8">
        <v>44134</v>
      </c>
      <c r="C684" s="7" t="s">
        <v>860</v>
      </c>
      <c r="D684" s="7" t="s">
        <v>861</v>
      </c>
      <c r="E684" s="9">
        <v>17955982.68</v>
      </c>
      <c r="F684" s="24"/>
      <c r="G684" s="22"/>
      <c r="H684" s="23"/>
    </row>
    <row r="685" spans="1:8" ht="15.75">
      <c r="A685" s="7" t="s">
        <v>866</v>
      </c>
      <c r="B685" s="8">
        <v>44127</v>
      </c>
      <c r="C685" s="7" t="s">
        <v>860</v>
      </c>
      <c r="D685" s="7" t="s">
        <v>861</v>
      </c>
      <c r="E685" s="9">
        <v>17273938.75</v>
      </c>
      <c r="F685" s="24"/>
      <c r="G685" s="22"/>
      <c r="H685" s="23"/>
    </row>
    <row r="686" spans="1:8" ht="15.75">
      <c r="A686" s="7" t="s">
        <v>867</v>
      </c>
      <c r="B686" s="8">
        <v>44148</v>
      </c>
      <c r="C686" s="7" t="s">
        <v>860</v>
      </c>
      <c r="D686" s="7" t="s">
        <v>861</v>
      </c>
      <c r="E686" s="9">
        <v>15884545.84</v>
      </c>
      <c r="F686" s="24"/>
      <c r="G686" s="22"/>
      <c r="H686" s="23"/>
    </row>
    <row r="687" spans="1:8" ht="15.75">
      <c r="A687" s="7" t="s">
        <v>868</v>
      </c>
      <c r="B687" s="8">
        <v>44141</v>
      </c>
      <c r="C687" s="7" t="s">
        <v>860</v>
      </c>
      <c r="D687" s="7" t="s">
        <v>861</v>
      </c>
      <c r="E687" s="9">
        <v>17801015.629999999</v>
      </c>
      <c r="F687" s="24"/>
      <c r="G687" s="22"/>
      <c r="H687" s="23"/>
    </row>
    <row r="688" spans="1:8" ht="15.75">
      <c r="A688" s="7" t="s">
        <v>869</v>
      </c>
      <c r="B688" s="8">
        <v>44125</v>
      </c>
      <c r="C688" s="7" t="s">
        <v>860</v>
      </c>
      <c r="D688" s="7" t="s">
        <v>861</v>
      </c>
      <c r="E688" s="9">
        <v>132868929.18000001</v>
      </c>
      <c r="F688" s="24"/>
      <c r="G688" s="22"/>
      <c r="H688" s="23"/>
    </row>
    <row r="689" spans="1:8" ht="15.75">
      <c r="A689" s="7" t="s">
        <v>870</v>
      </c>
      <c r="B689" s="8">
        <v>44092</v>
      </c>
      <c r="C689" s="7" t="s">
        <v>860</v>
      </c>
      <c r="D689" s="7" t="s">
        <v>861</v>
      </c>
      <c r="E689" s="9">
        <v>18693912.609999999</v>
      </c>
      <c r="F689" s="24"/>
      <c r="G689" s="22"/>
      <c r="H689" s="23"/>
    </row>
    <row r="690" spans="1:8" ht="15.75">
      <c r="A690" s="7" t="s">
        <v>871</v>
      </c>
      <c r="B690" s="8">
        <v>44099</v>
      </c>
      <c r="C690" s="7" t="s">
        <v>860</v>
      </c>
      <c r="D690" s="7" t="s">
        <v>861</v>
      </c>
      <c r="E690" s="9">
        <v>16820491.030000001</v>
      </c>
      <c r="F690" s="24"/>
      <c r="G690" s="22"/>
      <c r="H690" s="23"/>
    </row>
    <row r="691" spans="1:8" ht="15.75">
      <c r="A691" s="7" t="s">
        <v>872</v>
      </c>
      <c r="B691" s="8">
        <v>44106</v>
      </c>
      <c r="C691" s="7" t="s">
        <v>860</v>
      </c>
      <c r="D691" s="7" t="s">
        <v>861</v>
      </c>
      <c r="E691" s="9">
        <v>17179008.940000001</v>
      </c>
      <c r="F691" s="24"/>
      <c r="G691" s="22"/>
      <c r="H691" s="23"/>
    </row>
    <row r="692" spans="1:8" ht="15.75">
      <c r="A692" s="7" t="s">
        <v>873</v>
      </c>
      <c r="B692" s="8">
        <v>44113</v>
      </c>
      <c r="C692" s="7" t="s">
        <v>860</v>
      </c>
      <c r="D692" s="7" t="s">
        <v>861</v>
      </c>
      <c r="E692" s="9">
        <v>18689494.530000001</v>
      </c>
      <c r="F692" s="24"/>
      <c r="G692" s="22"/>
      <c r="H692" s="23"/>
    </row>
    <row r="693" spans="1:8" ht="15.75">
      <c r="A693" s="7" t="s">
        <v>874</v>
      </c>
      <c r="B693" s="8">
        <v>44120</v>
      </c>
      <c r="C693" s="7" t="s">
        <v>860</v>
      </c>
      <c r="D693" s="7" t="s">
        <v>861</v>
      </c>
      <c r="E693" s="9">
        <v>17885952.629999999</v>
      </c>
      <c r="F693" s="24"/>
      <c r="G693" s="22"/>
      <c r="H693" s="23"/>
    </row>
    <row r="694" spans="1:8" ht="15.75">
      <c r="A694" s="7" t="s">
        <v>875</v>
      </c>
      <c r="B694" s="8">
        <v>44294</v>
      </c>
      <c r="C694" s="7" t="s">
        <v>471</v>
      </c>
      <c r="D694" s="7" t="s">
        <v>876</v>
      </c>
      <c r="E694" s="9">
        <v>12124737.98</v>
      </c>
      <c r="F694" s="24"/>
      <c r="G694" s="22"/>
      <c r="H694" s="23"/>
    </row>
    <row r="695" spans="1:8" ht="15.75">
      <c r="A695" s="7" t="s">
        <v>877</v>
      </c>
      <c r="B695" s="8">
        <v>44271</v>
      </c>
      <c r="C695" s="7" t="s">
        <v>395</v>
      </c>
      <c r="D695" s="7" t="s">
        <v>254</v>
      </c>
      <c r="E695" s="9">
        <v>88983.25</v>
      </c>
      <c r="F695" s="24"/>
      <c r="G695" s="22"/>
      <c r="H695" s="23"/>
    </row>
    <row r="696" spans="1:8" ht="15.75">
      <c r="A696" s="7" t="s">
        <v>878</v>
      </c>
      <c r="B696" s="8">
        <v>44271</v>
      </c>
      <c r="C696" s="7" t="s">
        <v>395</v>
      </c>
      <c r="D696" s="7" t="s">
        <v>254</v>
      </c>
      <c r="E696" s="9">
        <v>9939.52</v>
      </c>
      <c r="F696" s="24"/>
      <c r="G696" s="22"/>
      <c r="H696" s="23"/>
    </row>
    <row r="697" spans="1:8" ht="15.75">
      <c r="A697" s="7" t="s">
        <v>879</v>
      </c>
      <c r="B697" s="8">
        <v>44271</v>
      </c>
      <c r="C697" s="7" t="s">
        <v>395</v>
      </c>
      <c r="D697" s="7" t="s">
        <v>254</v>
      </c>
      <c r="E697" s="9">
        <v>9870.5</v>
      </c>
      <c r="F697" s="24"/>
      <c r="G697" s="22"/>
      <c r="H697" s="23"/>
    </row>
    <row r="698" spans="1:8" ht="15.75">
      <c r="A698" s="7" t="s">
        <v>880</v>
      </c>
      <c r="B698" s="8">
        <v>44271</v>
      </c>
      <c r="C698" s="7" t="s">
        <v>395</v>
      </c>
      <c r="D698" s="7" t="s">
        <v>254</v>
      </c>
      <c r="E698" s="9">
        <v>9090.9</v>
      </c>
      <c r="F698" s="24"/>
      <c r="G698" s="22"/>
      <c r="H698" s="23"/>
    </row>
    <row r="699" spans="1:8" ht="15.75">
      <c r="A699" s="7" t="s">
        <v>881</v>
      </c>
      <c r="B699" s="8">
        <v>44271</v>
      </c>
      <c r="C699" s="7" t="s">
        <v>395</v>
      </c>
      <c r="D699" s="7" t="s">
        <v>254</v>
      </c>
      <c r="E699" s="9">
        <v>10252.9</v>
      </c>
      <c r="F699" s="24"/>
      <c r="G699" s="22"/>
      <c r="H699" s="23"/>
    </row>
    <row r="700" spans="1:8" ht="15.75">
      <c r="A700" s="7" t="s">
        <v>882</v>
      </c>
      <c r="B700" s="8">
        <v>44271</v>
      </c>
      <c r="C700" s="7" t="s">
        <v>395</v>
      </c>
      <c r="D700" s="7" t="s">
        <v>254</v>
      </c>
      <c r="E700" s="9">
        <v>9213.23</v>
      </c>
      <c r="F700" s="24"/>
      <c r="G700" s="22"/>
      <c r="H700" s="23"/>
    </row>
    <row r="701" spans="1:8" ht="15.75">
      <c r="A701" s="7" t="s">
        <v>883</v>
      </c>
      <c r="B701" s="8">
        <v>44271</v>
      </c>
      <c r="C701" s="7" t="s">
        <v>395</v>
      </c>
      <c r="D701" s="7" t="s">
        <v>254</v>
      </c>
      <c r="E701" s="9">
        <v>23511.05</v>
      </c>
      <c r="F701" s="24"/>
      <c r="G701" s="22"/>
      <c r="H701" s="23"/>
    </row>
    <row r="702" spans="1:8" ht="15.75">
      <c r="A702" s="7" t="s">
        <v>884</v>
      </c>
      <c r="B702" s="8">
        <v>44271</v>
      </c>
      <c r="C702" s="7" t="s">
        <v>395</v>
      </c>
      <c r="D702" s="7" t="s">
        <v>254</v>
      </c>
      <c r="E702" s="9">
        <v>23035.94</v>
      </c>
      <c r="F702" s="24"/>
      <c r="G702" s="22"/>
      <c r="H702" s="23"/>
    </row>
    <row r="703" spans="1:8" ht="15.75">
      <c r="A703" s="7" t="s">
        <v>885</v>
      </c>
      <c r="B703" s="8">
        <v>44271</v>
      </c>
      <c r="C703" s="7" t="s">
        <v>395</v>
      </c>
      <c r="D703" s="7" t="s">
        <v>254</v>
      </c>
      <c r="E703" s="9">
        <v>8448.7999999999993</v>
      </c>
      <c r="F703" s="24"/>
      <c r="G703" s="22"/>
      <c r="H703" s="23"/>
    </row>
    <row r="704" spans="1:8" ht="15.75">
      <c r="A704" s="7" t="s">
        <v>886</v>
      </c>
      <c r="B704" s="8">
        <v>44271</v>
      </c>
      <c r="C704" s="7" t="s">
        <v>395</v>
      </c>
      <c r="D704" s="7" t="s">
        <v>254</v>
      </c>
      <c r="E704" s="9">
        <v>32949.480000000003</v>
      </c>
      <c r="F704" s="24"/>
      <c r="G704" s="22"/>
      <c r="H704" s="23"/>
    </row>
    <row r="705" spans="1:8" ht="15.75">
      <c r="A705" s="7" t="s">
        <v>887</v>
      </c>
      <c r="B705" s="8">
        <v>44271</v>
      </c>
      <c r="C705" s="7" t="s">
        <v>395</v>
      </c>
      <c r="D705" s="7" t="s">
        <v>254</v>
      </c>
      <c r="E705" s="9">
        <v>27764.28</v>
      </c>
      <c r="F705" s="24"/>
      <c r="G705" s="22"/>
      <c r="H705" s="23"/>
    </row>
    <row r="706" spans="1:8" ht="15.75">
      <c r="A706" s="7" t="s">
        <v>888</v>
      </c>
      <c r="B706" s="8">
        <v>44271</v>
      </c>
      <c r="C706" s="7" t="s">
        <v>395</v>
      </c>
      <c r="D706" s="7" t="s">
        <v>254</v>
      </c>
      <c r="E706" s="9">
        <v>22448.33</v>
      </c>
      <c r="F706" s="24"/>
      <c r="G706" s="22"/>
      <c r="H706" s="23"/>
    </row>
    <row r="707" spans="1:8" ht="15.75">
      <c r="A707" s="7" t="s">
        <v>889</v>
      </c>
      <c r="B707" s="8">
        <v>44271</v>
      </c>
      <c r="C707" s="7" t="s">
        <v>395</v>
      </c>
      <c r="D707" s="7" t="s">
        <v>254</v>
      </c>
      <c r="E707" s="9">
        <v>23145.58</v>
      </c>
      <c r="F707" s="24"/>
      <c r="G707" s="22"/>
      <c r="H707" s="23"/>
    </row>
    <row r="708" spans="1:8" ht="15.75">
      <c r="A708" s="7" t="s">
        <v>890</v>
      </c>
      <c r="B708" s="8">
        <v>44271</v>
      </c>
      <c r="C708" s="7" t="s">
        <v>395</v>
      </c>
      <c r="D708" s="7" t="s">
        <v>254</v>
      </c>
      <c r="E708" s="9">
        <v>27103.4</v>
      </c>
      <c r="F708" s="24"/>
      <c r="G708" s="22"/>
      <c r="H708" s="23"/>
    </row>
    <row r="709" spans="1:8" ht="15.75">
      <c r="A709" s="7" t="s">
        <v>891</v>
      </c>
      <c r="B709" s="8">
        <v>44271</v>
      </c>
      <c r="C709" s="7" t="s">
        <v>395</v>
      </c>
      <c r="D709" s="7" t="s">
        <v>254</v>
      </c>
      <c r="E709" s="9">
        <v>23311.09</v>
      </c>
      <c r="F709" s="24"/>
      <c r="G709" s="22"/>
      <c r="H709" s="23"/>
    </row>
    <row r="710" spans="1:8" ht="15.75">
      <c r="A710" s="7" t="s">
        <v>892</v>
      </c>
      <c r="B710" s="8">
        <v>44271</v>
      </c>
      <c r="C710" s="7" t="s">
        <v>395</v>
      </c>
      <c r="D710" s="7" t="s">
        <v>254</v>
      </c>
      <c r="E710" s="9">
        <v>22567.23</v>
      </c>
      <c r="F710" s="24"/>
      <c r="G710" s="22"/>
      <c r="H710" s="23"/>
    </row>
    <row r="711" spans="1:8" ht="15.75">
      <c r="A711" s="7" t="s">
        <v>893</v>
      </c>
      <c r="B711" s="8">
        <v>44271</v>
      </c>
      <c r="C711" s="7" t="s">
        <v>395</v>
      </c>
      <c r="D711" s="7" t="s">
        <v>254</v>
      </c>
      <c r="E711" s="9">
        <v>13425.4</v>
      </c>
      <c r="F711" s="24"/>
      <c r="G711" s="22"/>
      <c r="H711" s="23"/>
    </row>
    <row r="712" spans="1:8" ht="15.75">
      <c r="A712" s="7" t="s">
        <v>894</v>
      </c>
      <c r="B712" s="8">
        <v>44271</v>
      </c>
      <c r="C712" s="7" t="s">
        <v>395</v>
      </c>
      <c r="D712" s="7" t="s">
        <v>254</v>
      </c>
      <c r="E712" s="9">
        <v>9084.6200000000008</v>
      </c>
      <c r="F712" s="24"/>
      <c r="G712" s="22"/>
      <c r="H712" s="23"/>
    </row>
    <row r="713" spans="1:8" ht="15.75">
      <c r="A713" s="7" t="s">
        <v>895</v>
      </c>
      <c r="B713" s="8">
        <v>44271</v>
      </c>
      <c r="C713" s="7" t="s">
        <v>395</v>
      </c>
      <c r="D713" s="7" t="s">
        <v>254</v>
      </c>
      <c r="E713" s="9">
        <v>28971.63</v>
      </c>
      <c r="F713" s="24"/>
      <c r="G713" s="22"/>
      <c r="H713" s="23"/>
    </row>
    <row r="714" spans="1:8" ht="15.75">
      <c r="A714" s="7" t="s">
        <v>896</v>
      </c>
      <c r="B714" s="8">
        <v>44271</v>
      </c>
      <c r="C714" s="7" t="s">
        <v>395</v>
      </c>
      <c r="D714" s="7" t="s">
        <v>254</v>
      </c>
      <c r="E714" s="9">
        <v>8565.42</v>
      </c>
      <c r="F714" s="24"/>
      <c r="G714" s="22"/>
      <c r="H714" s="23"/>
    </row>
    <row r="715" spans="1:8" ht="15.75">
      <c r="A715" s="7" t="s">
        <v>897</v>
      </c>
      <c r="B715" s="8">
        <v>44271</v>
      </c>
      <c r="C715" s="7" t="s">
        <v>395</v>
      </c>
      <c r="D715" s="7" t="s">
        <v>254</v>
      </c>
      <c r="E715" s="9">
        <v>18528.560000000001</v>
      </c>
      <c r="F715" s="24"/>
      <c r="G715" s="22"/>
      <c r="H715" s="23"/>
    </row>
    <row r="716" spans="1:8" ht="15.75">
      <c r="A716" s="7" t="s">
        <v>898</v>
      </c>
      <c r="B716" s="8">
        <v>44271</v>
      </c>
      <c r="C716" s="7" t="s">
        <v>395</v>
      </c>
      <c r="D716" s="7" t="s">
        <v>254</v>
      </c>
      <c r="E716" s="9">
        <v>9156.7999999999993</v>
      </c>
      <c r="F716" s="24"/>
      <c r="G716" s="22"/>
      <c r="H716" s="23"/>
    </row>
    <row r="717" spans="1:8" ht="15.75">
      <c r="A717" s="7" t="s">
        <v>899</v>
      </c>
      <c r="B717" s="8">
        <v>44271</v>
      </c>
      <c r="C717" s="7" t="s">
        <v>395</v>
      </c>
      <c r="D717" s="7" t="s">
        <v>254</v>
      </c>
      <c r="E717" s="9">
        <v>5097.6000000000004</v>
      </c>
      <c r="F717" s="24"/>
      <c r="G717" s="22"/>
      <c r="H717" s="23"/>
    </row>
    <row r="718" spans="1:8" ht="15.75">
      <c r="A718" s="7" t="s">
        <v>900</v>
      </c>
      <c r="B718" s="8">
        <v>44271</v>
      </c>
      <c r="C718" s="7" t="s">
        <v>395</v>
      </c>
      <c r="D718" s="7" t="s">
        <v>254</v>
      </c>
      <c r="E718" s="9">
        <v>5097.6000000000004</v>
      </c>
      <c r="F718" s="24"/>
      <c r="G718" s="22"/>
      <c r="H718" s="23"/>
    </row>
    <row r="719" spans="1:8" ht="15.75">
      <c r="A719" s="7" t="s">
        <v>901</v>
      </c>
      <c r="B719" s="8">
        <v>44271</v>
      </c>
      <c r="C719" s="7" t="s">
        <v>395</v>
      </c>
      <c r="D719" s="7" t="s">
        <v>254</v>
      </c>
      <c r="E719" s="9">
        <v>10225.17</v>
      </c>
      <c r="F719" s="24"/>
      <c r="G719" s="22"/>
      <c r="H719" s="23"/>
    </row>
    <row r="720" spans="1:8" ht="15.75">
      <c r="A720" s="7" t="s">
        <v>902</v>
      </c>
      <c r="B720" s="8">
        <v>44271</v>
      </c>
      <c r="C720" s="7" t="s">
        <v>395</v>
      </c>
      <c r="D720" s="7" t="s">
        <v>254</v>
      </c>
      <c r="E720" s="9">
        <v>21081.22</v>
      </c>
      <c r="F720" s="24"/>
      <c r="G720" s="22"/>
      <c r="H720" s="23"/>
    </row>
    <row r="721" spans="1:8" ht="15.75">
      <c r="A721" s="7" t="s">
        <v>903</v>
      </c>
      <c r="B721" s="8">
        <v>44271</v>
      </c>
      <c r="C721" s="7" t="s">
        <v>395</v>
      </c>
      <c r="D721" s="7" t="s">
        <v>254</v>
      </c>
      <c r="E721" s="9">
        <v>22406.36</v>
      </c>
      <c r="F721" s="24"/>
      <c r="G721" s="22"/>
      <c r="H721" s="23"/>
    </row>
    <row r="722" spans="1:8" ht="15.75">
      <c r="A722" s="7" t="s">
        <v>904</v>
      </c>
      <c r="B722" s="8">
        <v>44271</v>
      </c>
      <c r="C722" s="7" t="s">
        <v>395</v>
      </c>
      <c r="D722" s="7" t="s">
        <v>254</v>
      </c>
      <c r="E722" s="9">
        <v>9697</v>
      </c>
      <c r="F722" s="24"/>
      <c r="G722" s="22"/>
      <c r="H722" s="23"/>
    </row>
    <row r="723" spans="1:8" ht="15.75">
      <c r="A723" s="7" t="s">
        <v>905</v>
      </c>
      <c r="B723" s="8">
        <v>44271</v>
      </c>
      <c r="C723" s="7" t="s">
        <v>395</v>
      </c>
      <c r="D723" s="7" t="s">
        <v>254</v>
      </c>
      <c r="E723" s="9">
        <v>27560.93</v>
      </c>
      <c r="F723" s="24"/>
      <c r="G723" s="22"/>
      <c r="H723" s="23"/>
    </row>
    <row r="724" spans="1:8" ht="15.75">
      <c r="A724" s="7" t="s">
        <v>906</v>
      </c>
      <c r="B724" s="8">
        <v>44271</v>
      </c>
      <c r="C724" s="7" t="s">
        <v>395</v>
      </c>
      <c r="D724" s="7" t="s">
        <v>254</v>
      </c>
      <c r="E724" s="9">
        <v>27781.88</v>
      </c>
      <c r="F724" s="24"/>
      <c r="G724" s="22"/>
      <c r="H724" s="23"/>
    </row>
    <row r="725" spans="1:8" ht="15.75">
      <c r="A725" s="7" t="s">
        <v>907</v>
      </c>
      <c r="B725" s="8">
        <v>44271</v>
      </c>
      <c r="C725" s="7" t="s">
        <v>395</v>
      </c>
      <c r="D725" s="7" t="s">
        <v>254</v>
      </c>
      <c r="E725" s="9">
        <v>29280.99</v>
      </c>
      <c r="F725" s="24"/>
      <c r="G725" s="22"/>
      <c r="H725" s="23"/>
    </row>
    <row r="726" spans="1:8" ht="15.75">
      <c r="A726" s="7" t="s">
        <v>908</v>
      </c>
      <c r="B726" s="8">
        <v>44271</v>
      </c>
      <c r="C726" s="7" t="s">
        <v>395</v>
      </c>
      <c r="D726" s="7" t="s">
        <v>254</v>
      </c>
      <c r="E726" s="9">
        <v>3776</v>
      </c>
      <c r="F726" s="24"/>
      <c r="G726" s="22"/>
      <c r="H726" s="23"/>
    </row>
    <row r="727" spans="1:8" ht="15.75">
      <c r="A727" s="7" t="s">
        <v>909</v>
      </c>
      <c r="B727" s="8">
        <v>44271</v>
      </c>
      <c r="C727" s="7" t="s">
        <v>395</v>
      </c>
      <c r="D727" s="7" t="s">
        <v>254</v>
      </c>
      <c r="E727" s="9">
        <v>9105.64</v>
      </c>
      <c r="F727" s="24"/>
      <c r="G727" s="22"/>
      <c r="H727" s="23"/>
    </row>
    <row r="728" spans="1:8" ht="15.75">
      <c r="A728" s="7" t="s">
        <v>222</v>
      </c>
      <c r="B728" s="8">
        <v>44271</v>
      </c>
      <c r="C728" s="7" t="s">
        <v>395</v>
      </c>
      <c r="D728" s="7" t="s">
        <v>254</v>
      </c>
      <c r="E728" s="9">
        <v>9742.84</v>
      </c>
      <c r="F728" s="24"/>
      <c r="G728" s="22"/>
      <c r="H728" s="23"/>
    </row>
    <row r="729" spans="1:8" ht="15.75">
      <c r="A729" s="7" t="s">
        <v>910</v>
      </c>
      <c r="B729" s="8">
        <v>44271</v>
      </c>
      <c r="C729" s="7" t="s">
        <v>395</v>
      </c>
      <c r="D729" s="7" t="s">
        <v>254</v>
      </c>
      <c r="E729" s="9">
        <v>8916.84</v>
      </c>
      <c r="F729" s="24"/>
      <c r="G729" s="22"/>
      <c r="H729" s="23"/>
    </row>
    <row r="730" spans="1:8" ht="15.75">
      <c r="A730" s="7" t="s">
        <v>911</v>
      </c>
      <c r="B730" s="8">
        <v>44271</v>
      </c>
      <c r="C730" s="7" t="s">
        <v>395</v>
      </c>
      <c r="D730" s="7" t="s">
        <v>254</v>
      </c>
      <c r="E730" s="9">
        <v>11131.34</v>
      </c>
      <c r="F730" s="24"/>
      <c r="G730" s="22"/>
      <c r="H730" s="23"/>
    </row>
    <row r="731" spans="1:8" ht="15.75">
      <c r="A731" s="7" t="s">
        <v>912</v>
      </c>
      <c r="B731" s="8">
        <v>44271</v>
      </c>
      <c r="C731" s="7" t="s">
        <v>395</v>
      </c>
      <c r="D731" s="7" t="s">
        <v>254</v>
      </c>
      <c r="E731" s="9">
        <v>27058.23</v>
      </c>
      <c r="F731" s="24"/>
      <c r="G731" s="22"/>
      <c r="H731" s="23"/>
    </row>
    <row r="732" spans="1:8" ht="15.75">
      <c r="A732" s="7" t="s">
        <v>913</v>
      </c>
      <c r="B732" s="8">
        <v>44291</v>
      </c>
      <c r="C732" s="7" t="s">
        <v>395</v>
      </c>
      <c r="D732" s="7" t="s">
        <v>254</v>
      </c>
      <c r="E732" s="9">
        <v>24022.23</v>
      </c>
      <c r="F732" s="24"/>
      <c r="G732" s="22"/>
      <c r="H732" s="23"/>
    </row>
    <row r="733" spans="1:8" ht="15.75">
      <c r="A733" s="7" t="s">
        <v>914</v>
      </c>
      <c r="B733" s="8">
        <v>44291</v>
      </c>
      <c r="C733" s="7" t="s">
        <v>395</v>
      </c>
      <c r="D733" s="7" t="s">
        <v>254</v>
      </c>
      <c r="E733" s="9">
        <v>8821.7199999999993</v>
      </c>
      <c r="F733" s="24"/>
      <c r="G733" s="22"/>
      <c r="H733" s="23"/>
    </row>
    <row r="734" spans="1:8" ht="15.75">
      <c r="A734" s="7" t="s">
        <v>915</v>
      </c>
      <c r="B734" s="8">
        <v>44291</v>
      </c>
      <c r="C734" s="7" t="s">
        <v>395</v>
      </c>
      <c r="D734" s="7" t="s">
        <v>254</v>
      </c>
      <c r="E734" s="9">
        <v>9575.77</v>
      </c>
      <c r="F734" s="24"/>
      <c r="G734" s="22"/>
      <c r="H734" s="23"/>
    </row>
    <row r="735" spans="1:8" ht="15.75">
      <c r="A735" s="7" t="s">
        <v>916</v>
      </c>
      <c r="B735" s="8">
        <v>44291</v>
      </c>
      <c r="C735" s="7" t="s">
        <v>395</v>
      </c>
      <c r="D735" s="7" t="s">
        <v>254</v>
      </c>
      <c r="E735" s="9">
        <v>13440.41</v>
      </c>
      <c r="F735" s="24"/>
      <c r="G735" s="22"/>
      <c r="H735" s="23"/>
    </row>
    <row r="736" spans="1:8" ht="15.75">
      <c r="A736" s="7" t="s">
        <v>917</v>
      </c>
      <c r="B736" s="8">
        <v>44291</v>
      </c>
      <c r="C736" s="7" t="s">
        <v>395</v>
      </c>
      <c r="D736" s="7" t="s">
        <v>254</v>
      </c>
      <c r="E736" s="9">
        <v>9010.52</v>
      </c>
      <c r="F736" s="24"/>
      <c r="G736" s="22"/>
      <c r="H736" s="23"/>
    </row>
    <row r="737" spans="1:8" ht="15.75">
      <c r="A737" s="7" t="s">
        <v>918</v>
      </c>
      <c r="B737" s="8">
        <v>44291</v>
      </c>
      <c r="C737" s="7" t="s">
        <v>395</v>
      </c>
      <c r="D737" s="7" t="s">
        <v>254</v>
      </c>
      <c r="E737" s="9">
        <v>8821.7199999999993</v>
      </c>
      <c r="F737" s="24"/>
      <c r="G737" s="22"/>
      <c r="H737" s="23"/>
    </row>
    <row r="738" spans="1:8" ht="15.75">
      <c r="A738" s="7" t="s">
        <v>919</v>
      </c>
      <c r="B738" s="8">
        <v>44291</v>
      </c>
      <c r="C738" s="7" t="s">
        <v>395</v>
      </c>
      <c r="D738" s="7" t="s">
        <v>254</v>
      </c>
      <c r="E738" s="9">
        <v>13607.59</v>
      </c>
      <c r="F738" s="24"/>
      <c r="G738" s="22"/>
      <c r="H738" s="23"/>
    </row>
    <row r="739" spans="1:8" ht="15.75">
      <c r="A739" s="7" t="s">
        <v>920</v>
      </c>
      <c r="B739" s="8">
        <v>44291</v>
      </c>
      <c r="C739" s="7" t="s">
        <v>395</v>
      </c>
      <c r="D739" s="7" t="s">
        <v>254</v>
      </c>
      <c r="E739" s="9">
        <v>22918.53</v>
      </c>
      <c r="F739" s="24"/>
      <c r="G739" s="22"/>
      <c r="H739" s="23"/>
    </row>
    <row r="740" spans="1:8" ht="15.75">
      <c r="A740" s="7" t="s">
        <v>334</v>
      </c>
      <c r="B740" s="8">
        <v>44291</v>
      </c>
      <c r="C740" s="7" t="s">
        <v>395</v>
      </c>
      <c r="D740" s="7" t="s">
        <v>254</v>
      </c>
      <c r="E740" s="9">
        <v>8800.1</v>
      </c>
      <c r="F740" s="24"/>
      <c r="G740" s="22"/>
      <c r="H740" s="23"/>
    </row>
    <row r="741" spans="1:8" ht="15.75">
      <c r="A741" s="7" t="s">
        <v>921</v>
      </c>
      <c r="B741" s="8">
        <v>44291</v>
      </c>
      <c r="C741" s="7" t="s">
        <v>395</v>
      </c>
      <c r="D741" s="7" t="s">
        <v>254</v>
      </c>
      <c r="E741" s="9">
        <v>22707.13</v>
      </c>
      <c r="F741" s="24"/>
      <c r="G741" s="22"/>
      <c r="H741" s="23"/>
    </row>
    <row r="742" spans="1:8" ht="15.75">
      <c r="A742" s="7" t="s">
        <v>320</v>
      </c>
      <c r="B742" s="8">
        <v>44253</v>
      </c>
      <c r="C742" s="7" t="s">
        <v>355</v>
      </c>
      <c r="D742" s="7" t="s">
        <v>254</v>
      </c>
      <c r="E742" s="9">
        <v>13520.33</v>
      </c>
      <c r="F742" s="24"/>
      <c r="G742" s="22"/>
      <c r="H742" s="23"/>
    </row>
    <row r="743" spans="1:8" ht="15.75">
      <c r="A743" s="7" t="s">
        <v>922</v>
      </c>
      <c r="B743" s="8">
        <v>44253</v>
      </c>
      <c r="C743" s="7" t="s">
        <v>355</v>
      </c>
      <c r="D743" s="7" t="s">
        <v>254</v>
      </c>
      <c r="E743" s="9">
        <v>9433.68</v>
      </c>
      <c r="F743" s="24"/>
      <c r="G743" s="22"/>
      <c r="H743" s="23"/>
    </row>
    <row r="744" spans="1:8" ht="15.75">
      <c r="A744" s="7" t="s">
        <v>923</v>
      </c>
      <c r="B744" s="8">
        <v>44253</v>
      </c>
      <c r="C744" s="7" t="s">
        <v>355</v>
      </c>
      <c r="D744" s="7" t="s">
        <v>254</v>
      </c>
      <c r="E744" s="9">
        <v>62874.34</v>
      </c>
      <c r="F744" s="24"/>
      <c r="G744" s="22"/>
      <c r="H744" s="23"/>
    </row>
    <row r="745" spans="1:8" ht="15.75">
      <c r="A745" s="7" t="s">
        <v>924</v>
      </c>
      <c r="B745" s="8">
        <v>44286</v>
      </c>
      <c r="C745" s="7" t="s">
        <v>355</v>
      </c>
      <c r="D745" s="7" t="s">
        <v>254</v>
      </c>
      <c r="E745" s="9">
        <v>111318.75</v>
      </c>
      <c r="F745" s="24"/>
      <c r="G745" s="22"/>
      <c r="H745" s="23"/>
    </row>
    <row r="746" spans="1:8" ht="15.75">
      <c r="A746" s="7" t="s">
        <v>925</v>
      </c>
      <c r="B746" s="8">
        <v>44286</v>
      </c>
      <c r="C746" s="7" t="s">
        <v>355</v>
      </c>
      <c r="D746" s="7" t="s">
        <v>254</v>
      </c>
      <c r="E746" s="9">
        <v>24580.09</v>
      </c>
      <c r="F746" s="24"/>
      <c r="G746" s="22"/>
      <c r="H746" s="23"/>
    </row>
    <row r="747" spans="1:8" ht="15.75">
      <c r="A747" s="7" t="s">
        <v>926</v>
      </c>
      <c r="B747" s="8">
        <v>44286</v>
      </c>
      <c r="C747" s="7" t="s">
        <v>355</v>
      </c>
      <c r="D747" s="7" t="s">
        <v>254</v>
      </c>
      <c r="E747" s="9">
        <v>60180.47</v>
      </c>
      <c r="F747" s="24"/>
      <c r="G747" s="22"/>
      <c r="H747" s="23"/>
    </row>
    <row r="748" spans="1:8" ht="15.75">
      <c r="A748" s="7" t="s">
        <v>927</v>
      </c>
      <c r="B748" s="8">
        <v>44286</v>
      </c>
      <c r="C748" s="7" t="s">
        <v>355</v>
      </c>
      <c r="D748" s="7" t="s">
        <v>254</v>
      </c>
      <c r="E748" s="9">
        <v>17946.740000000002</v>
      </c>
      <c r="F748" s="24"/>
      <c r="G748" s="22"/>
      <c r="H748" s="23"/>
    </row>
    <row r="749" spans="1:8" ht="15.75">
      <c r="A749" s="7" t="s">
        <v>928</v>
      </c>
      <c r="B749" s="8">
        <v>44286</v>
      </c>
      <c r="C749" s="7" t="s">
        <v>355</v>
      </c>
      <c r="D749" s="7" t="s">
        <v>254</v>
      </c>
      <c r="E749" s="9">
        <v>19537.46</v>
      </c>
      <c r="F749" s="24"/>
      <c r="G749" s="22"/>
      <c r="H749" s="23"/>
    </row>
    <row r="750" spans="1:8" ht="15.75">
      <c r="A750" s="7" t="s">
        <v>929</v>
      </c>
      <c r="B750" s="8">
        <v>44286</v>
      </c>
      <c r="C750" s="7" t="s">
        <v>355</v>
      </c>
      <c r="D750" s="7" t="s">
        <v>254</v>
      </c>
      <c r="E750" s="9">
        <v>107508.13</v>
      </c>
      <c r="F750" s="24"/>
      <c r="G750" s="22"/>
      <c r="H750" s="23"/>
    </row>
    <row r="751" spans="1:8" ht="15.75">
      <c r="A751" s="7" t="s">
        <v>930</v>
      </c>
      <c r="B751" s="8">
        <v>44286</v>
      </c>
      <c r="C751" s="7" t="s">
        <v>355</v>
      </c>
      <c r="D751" s="7" t="s">
        <v>254</v>
      </c>
      <c r="E751" s="9">
        <v>218035.20000000001</v>
      </c>
      <c r="F751" s="24"/>
      <c r="G751" s="22"/>
      <c r="H751" s="23"/>
    </row>
    <row r="752" spans="1:8" ht="15.75">
      <c r="A752" s="7" t="s">
        <v>931</v>
      </c>
      <c r="B752" s="8">
        <v>44286</v>
      </c>
      <c r="C752" s="7" t="s">
        <v>355</v>
      </c>
      <c r="D752" s="7" t="s">
        <v>254</v>
      </c>
      <c r="E752" s="9">
        <v>16569.05</v>
      </c>
      <c r="F752" s="24"/>
      <c r="G752" s="22"/>
      <c r="H752" s="23"/>
    </row>
    <row r="753" spans="1:8" ht="15.75">
      <c r="A753" s="7" t="s">
        <v>932</v>
      </c>
      <c r="B753" s="8">
        <v>44286</v>
      </c>
      <c r="C753" s="7" t="s">
        <v>355</v>
      </c>
      <c r="D753" s="7" t="s">
        <v>254</v>
      </c>
      <c r="E753" s="9">
        <v>83706.47</v>
      </c>
      <c r="F753" s="24"/>
      <c r="G753" s="22"/>
      <c r="H753" s="23"/>
    </row>
    <row r="754" spans="1:8" ht="15.75">
      <c r="A754" s="7" t="s">
        <v>933</v>
      </c>
      <c r="B754" s="8">
        <v>44286</v>
      </c>
      <c r="C754" s="7" t="s">
        <v>355</v>
      </c>
      <c r="D754" s="7" t="s">
        <v>254</v>
      </c>
      <c r="E754" s="9">
        <v>104970.6</v>
      </c>
      <c r="F754" s="24"/>
      <c r="G754" s="22"/>
      <c r="H754" s="23"/>
    </row>
    <row r="755" spans="1:8" ht="15.75">
      <c r="A755" s="7" t="s">
        <v>934</v>
      </c>
      <c r="B755" s="8">
        <v>44286</v>
      </c>
      <c r="C755" s="7" t="s">
        <v>355</v>
      </c>
      <c r="D755" s="7" t="s">
        <v>254</v>
      </c>
      <c r="E755" s="9">
        <v>16776.54</v>
      </c>
      <c r="F755" s="24"/>
      <c r="G755" s="22"/>
      <c r="H755" s="23"/>
    </row>
    <row r="756" spans="1:8" ht="15.75">
      <c r="A756" s="7" t="s">
        <v>935</v>
      </c>
      <c r="B756" s="8">
        <v>44286</v>
      </c>
      <c r="C756" s="7" t="s">
        <v>355</v>
      </c>
      <c r="D756" s="7" t="s">
        <v>254</v>
      </c>
      <c r="E756" s="9">
        <v>73799.63</v>
      </c>
      <c r="F756" s="24"/>
      <c r="G756" s="22"/>
      <c r="H756" s="23"/>
    </row>
    <row r="757" spans="1:8" ht="15.75">
      <c r="A757" s="7" t="s">
        <v>936</v>
      </c>
      <c r="B757" s="8">
        <v>44286</v>
      </c>
      <c r="C757" s="7" t="s">
        <v>355</v>
      </c>
      <c r="D757" s="7" t="s">
        <v>254</v>
      </c>
      <c r="E757" s="9">
        <v>33656.71</v>
      </c>
      <c r="F757" s="24"/>
      <c r="G757" s="22"/>
      <c r="H757" s="23"/>
    </row>
    <row r="758" spans="1:8" ht="15.75">
      <c r="A758" s="7" t="s">
        <v>937</v>
      </c>
      <c r="B758" s="8">
        <v>44286</v>
      </c>
      <c r="C758" s="7" t="s">
        <v>355</v>
      </c>
      <c r="D758" s="7" t="s">
        <v>254</v>
      </c>
      <c r="E758" s="9">
        <v>21116.29</v>
      </c>
      <c r="F758" s="24"/>
      <c r="G758" s="22"/>
      <c r="H758" s="23"/>
    </row>
    <row r="759" spans="1:8" ht="15.75">
      <c r="A759" s="7" t="s">
        <v>938</v>
      </c>
      <c r="B759" s="8">
        <v>44286</v>
      </c>
      <c r="C759" s="7" t="s">
        <v>355</v>
      </c>
      <c r="D759" s="7" t="s">
        <v>254</v>
      </c>
      <c r="E759" s="9">
        <v>14337</v>
      </c>
      <c r="F759" s="24"/>
      <c r="G759" s="22"/>
      <c r="H759" s="23"/>
    </row>
    <row r="760" spans="1:8" ht="15.75">
      <c r="A760" s="7" t="s">
        <v>939</v>
      </c>
      <c r="B760" s="8">
        <v>44286</v>
      </c>
      <c r="C760" s="7" t="s">
        <v>355</v>
      </c>
      <c r="D760" s="7" t="s">
        <v>254</v>
      </c>
      <c r="E760" s="9">
        <v>68836.13</v>
      </c>
      <c r="F760" s="24"/>
      <c r="G760" s="22"/>
      <c r="H760" s="23"/>
    </row>
    <row r="761" spans="1:8" ht="15.75">
      <c r="A761" s="7" t="s">
        <v>940</v>
      </c>
      <c r="B761" s="8">
        <v>44286</v>
      </c>
      <c r="C761" s="7" t="s">
        <v>355</v>
      </c>
      <c r="D761" s="7" t="s">
        <v>254</v>
      </c>
      <c r="E761" s="9">
        <v>72552.77</v>
      </c>
      <c r="F761" s="24"/>
      <c r="G761" s="22"/>
      <c r="H761" s="23"/>
    </row>
    <row r="762" spans="1:8" ht="15.75">
      <c r="A762" s="7" t="s">
        <v>941</v>
      </c>
      <c r="B762" s="8">
        <v>44286</v>
      </c>
      <c r="C762" s="7" t="s">
        <v>355</v>
      </c>
      <c r="D762" s="7" t="s">
        <v>254</v>
      </c>
      <c r="E762" s="9">
        <v>127457.76</v>
      </c>
      <c r="F762" s="24"/>
      <c r="G762" s="22"/>
      <c r="H762" s="23"/>
    </row>
    <row r="763" spans="1:8" ht="15.75">
      <c r="A763" s="7" t="s">
        <v>942</v>
      </c>
      <c r="B763" s="8">
        <v>44286</v>
      </c>
      <c r="C763" s="7" t="s">
        <v>355</v>
      </c>
      <c r="D763" s="7" t="s">
        <v>254</v>
      </c>
      <c r="E763" s="9">
        <v>7919.9</v>
      </c>
      <c r="F763" s="24"/>
      <c r="G763" s="22"/>
      <c r="H763" s="23"/>
    </row>
    <row r="764" spans="1:8" ht="15.75">
      <c r="A764" s="7" t="s">
        <v>943</v>
      </c>
      <c r="B764" s="8">
        <v>44286</v>
      </c>
      <c r="C764" s="7" t="s">
        <v>355</v>
      </c>
      <c r="D764" s="7" t="s">
        <v>254</v>
      </c>
      <c r="E764" s="9">
        <v>65444.73</v>
      </c>
      <c r="F764" s="24"/>
      <c r="G764" s="22"/>
      <c r="H764" s="23"/>
    </row>
    <row r="765" spans="1:8" ht="15.75">
      <c r="A765" s="7" t="s">
        <v>944</v>
      </c>
      <c r="B765" s="8">
        <v>44286</v>
      </c>
      <c r="C765" s="7" t="s">
        <v>355</v>
      </c>
      <c r="D765" s="7" t="s">
        <v>254</v>
      </c>
      <c r="E765" s="9">
        <v>22496.31</v>
      </c>
      <c r="F765" s="24"/>
      <c r="G765" s="22"/>
      <c r="H765" s="23"/>
    </row>
    <row r="766" spans="1:8" ht="15.75">
      <c r="A766" s="7" t="s">
        <v>945</v>
      </c>
      <c r="B766" s="8">
        <v>44286</v>
      </c>
      <c r="C766" s="7" t="s">
        <v>355</v>
      </c>
      <c r="D766" s="7" t="s">
        <v>254</v>
      </c>
      <c r="E766" s="9">
        <v>39676.79</v>
      </c>
      <c r="F766" s="24"/>
      <c r="G766" s="22"/>
      <c r="H766" s="23"/>
    </row>
    <row r="767" spans="1:8" ht="15.75">
      <c r="A767" s="7" t="s">
        <v>946</v>
      </c>
      <c r="B767" s="8">
        <v>44286</v>
      </c>
      <c r="C767" s="7" t="s">
        <v>355</v>
      </c>
      <c r="D767" s="7" t="s">
        <v>254</v>
      </c>
      <c r="E767" s="9">
        <v>91108.15</v>
      </c>
      <c r="F767" s="24"/>
      <c r="G767" s="22"/>
      <c r="H767" s="23"/>
    </row>
    <row r="768" spans="1:8" ht="15.75">
      <c r="A768" s="7" t="s">
        <v>947</v>
      </c>
      <c r="B768" s="8">
        <v>44286</v>
      </c>
      <c r="C768" s="7" t="s">
        <v>355</v>
      </c>
      <c r="D768" s="7" t="s">
        <v>254</v>
      </c>
      <c r="E768" s="9">
        <v>238137.59</v>
      </c>
      <c r="F768" s="24"/>
      <c r="G768" s="22"/>
      <c r="H768" s="23"/>
    </row>
    <row r="769" spans="1:8" ht="15.75">
      <c r="A769" s="7" t="s">
        <v>948</v>
      </c>
      <c r="B769" s="8">
        <v>44286</v>
      </c>
      <c r="C769" s="7" t="s">
        <v>355</v>
      </c>
      <c r="D769" s="7" t="s">
        <v>254</v>
      </c>
      <c r="E769" s="9">
        <v>34431.46</v>
      </c>
      <c r="F769" s="24"/>
      <c r="G769" s="22"/>
      <c r="H769" s="23"/>
    </row>
    <row r="770" spans="1:8" ht="15.75">
      <c r="A770" s="7" t="s">
        <v>949</v>
      </c>
      <c r="B770" s="8">
        <v>44286</v>
      </c>
      <c r="C770" s="7" t="s">
        <v>355</v>
      </c>
      <c r="D770" s="7" t="s">
        <v>254</v>
      </c>
      <c r="E770" s="9">
        <v>143153.07</v>
      </c>
      <c r="F770" s="24"/>
      <c r="G770" s="22"/>
      <c r="H770" s="23"/>
    </row>
    <row r="771" spans="1:8" ht="15.75">
      <c r="A771" s="7" t="s">
        <v>950</v>
      </c>
      <c r="B771" s="8">
        <v>44286</v>
      </c>
      <c r="C771" s="7" t="s">
        <v>355</v>
      </c>
      <c r="D771" s="7" t="s">
        <v>254</v>
      </c>
      <c r="E771" s="9">
        <v>4885.2</v>
      </c>
      <c r="F771" s="24"/>
      <c r="G771" s="22"/>
      <c r="H771" s="23"/>
    </row>
    <row r="772" spans="1:8" ht="15.75">
      <c r="A772" s="7" t="s">
        <v>951</v>
      </c>
      <c r="B772" s="8">
        <v>44286</v>
      </c>
      <c r="C772" s="7" t="s">
        <v>355</v>
      </c>
      <c r="D772" s="7" t="s">
        <v>254</v>
      </c>
      <c r="E772" s="9">
        <v>57802.41</v>
      </c>
      <c r="F772" s="24"/>
      <c r="G772" s="22"/>
      <c r="H772" s="23"/>
    </row>
    <row r="773" spans="1:8" ht="15.75">
      <c r="A773" s="7" t="s">
        <v>952</v>
      </c>
      <c r="B773" s="8">
        <v>44286</v>
      </c>
      <c r="C773" s="7" t="s">
        <v>355</v>
      </c>
      <c r="D773" s="7" t="s">
        <v>254</v>
      </c>
      <c r="E773" s="9">
        <v>96833.19</v>
      </c>
      <c r="F773" s="24"/>
      <c r="G773" s="22"/>
      <c r="H773" s="23"/>
    </row>
    <row r="774" spans="1:8" ht="15.75">
      <c r="A774" s="7" t="s">
        <v>953</v>
      </c>
      <c r="B774" s="8">
        <v>44286</v>
      </c>
      <c r="C774" s="7" t="s">
        <v>355</v>
      </c>
      <c r="D774" s="7" t="s">
        <v>254</v>
      </c>
      <c r="E774" s="9">
        <v>11575.22</v>
      </c>
      <c r="F774" s="24"/>
      <c r="G774" s="22"/>
      <c r="H774" s="23"/>
    </row>
    <row r="775" spans="1:8" ht="15.75">
      <c r="A775" s="7" t="s">
        <v>954</v>
      </c>
      <c r="B775" s="8">
        <v>44286</v>
      </c>
      <c r="C775" s="7" t="s">
        <v>355</v>
      </c>
      <c r="D775" s="7" t="s">
        <v>254</v>
      </c>
      <c r="E775" s="9">
        <v>54274.11</v>
      </c>
      <c r="F775" s="24"/>
      <c r="G775" s="22"/>
      <c r="H775" s="23"/>
    </row>
    <row r="776" spans="1:8" ht="15.75">
      <c r="A776" s="7" t="s">
        <v>955</v>
      </c>
      <c r="B776" s="8">
        <v>44286</v>
      </c>
      <c r="C776" s="7" t="s">
        <v>355</v>
      </c>
      <c r="D776" s="7" t="s">
        <v>254</v>
      </c>
      <c r="E776" s="9">
        <v>92012.13</v>
      </c>
      <c r="F776" s="24"/>
      <c r="G776" s="22"/>
      <c r="H776" s="23"/>
    </row>
    <row r="777" spans="1:8" ht="15.75">
      <c r="A777" s="7" t="s">
        <v>956</v>
      </c>
      <c r="B777" s="8">
        <v>44286</v>
      </c>
      <c r="C777" s="7" t="s">
        <v>355</v>
      </c>
      <c r="D777" s="7" t="s">
        <v>254</v>
      </c>
      <c r="E777" s="9">
        <v>9900.98</v>
      </c>
      <c r="F777" s="24"/>
      <c r="G777" s="22"/>
      <c r="H777" s="23"/>
    </row>
    <row r="778" spans="1:8" ht="15.75">
      <c r="A778" s="7" t="s">
        <v>957</v>
      </c>
      <c r="B778" s="8">
        <v>44286</v>
      </c>
      <c r="C778" s="7" t="s">
        <v>355</v>
      </c>
      <c r="D778" s="7" t="s">
        <v>254</v>
      </c>
      <c r="E778" s="9">
        <v>99630.65</v>
      </c>
      <c r="F778" s="24"/>
      <c r="G778" s="22"/>
      <c r="H778" s="23"/>
    </row>
    <row r="779" spans="1:8" ht="15.75">
      <c r="A779" s="7" t="s">
        <v>958</v>
      </c>
      <c r="B779" s="8">
        <v>44286</v>
      </c>
      <c r="C779" s="7" t="s">
        <v>355</v>
      </c>
      <c r="D779" s="7" t="s">
        <v>254</v>
      </c>
      <c r="E779" s="9">
        <v>71413.61</v>
      </c>
      <c r="F779" s="24"/>
      <c r="G779" s="22"/>
      <c r="H779" s="23"/>
    </row>
    <row r="780" spans="1:8" ht="15.75">
      <c r="A780" s="7" t="s">
        <v>959</v>
      </c>
      <c r="B780" s="8">
        <v>44286</v>
      </c>
      <c r="C780" s="7" t="s">
        <v>355</v>
      </c>
      <c r="D780" s="7" t="s">
        <v>254</v>
      </c>
      <c r="E780" s="9">
        <v>39182.03</v>
      </c>
      <c r="F780" s="24"/>
      <c r="G780" s="22"/>
      <c r="H780" s="23"/>
    </row>
    <row r="781" spans="1:8" ht="15.75">
      <c r="A781" s="7" t="s">
        <v>960</v>
      </c>
      <c r="B781" s="8">
        <v>44286</v>
      </c>
      <c r="C781" s="7" t="s">
        <v>355</v>
      </c>
      <c r="D781" s="7" t="s">
        <v>254</v>
      </c>
      <c r="E781" s="9">
        <v>9570.27</v>
      </c>
      <c r="F781" s="24"/>
      <c r="G781" s="22"/>
      <c r="H781" s="23"/>
    </row>
    <row r="782" spans="1:8" ht="15.75">
      <c r="A782" s="7" t="s">
        <v>961</v>
      </c>
      <c r="B782" s="8">
        <v>44286</v>
      </c>
      <c r="C782" s="7" t="s">
        <v>355</v>
      </c>
      <c r="D782" s="7" t="s">
        <v>254</v>
      </c>
      <c r="E782" s="9">
        <v>24942.240000000002</v>
      </c>
      <c r="F782" s="24"/>
      <c r="G782" s="22"/>
      <c r="H782" s="23"/>
    </row>
    <row r="783" spans="1:8" ht="15.75">
      <c r="A783" s="7" t="s">
        <v>962</v>
      </c>
      <c r="B783" s="8">
        <v>44286</v>
      </c>
      <c r="C783" s="7" t="s">
        <v>355</v>
      </c>
      <c r="D783" s="7" t="s">
        <v>254</v>
      </c>
      <c r="E783" s="9">
        <v>40783.160000000003</v>
      </c>
      <c r="F783" s="24"/>
      <c r="G783" s="22"/>
      <c r="H783" s="23"/>
    </row>
    <row r="784" spans="1:8" ht="15.75">
      <c r="A784" s="7" t="s">
        <v>963</v>
      </c>
      <c r="B784" s="8">
        <v>44286</v>
      </c>
      <c r="C784" s="7" t="s">
        <v>355</v>
      </c>
      <c r="D784" s="7" t="s">
        <v>254</v>
      </c>
      <c r="E784" s="9">
        <v>75686.95</v>
      </c>
      <c r="F784" s="24"/>
      <c r="G784" s="22"/>
      <c r="H784" s="23"/>
    </row>
    <row r="785" spans="1:8" ht="15.75">
      <c r="A785" s="7" t="s">
        <v>964</v>
      </c>
      <c r="B785" s="8">
        <v>44286</v>
      </c>
      <c r="C785" s="7" t="s">
        <v>355</v>
      </c>
      <c r="D785" s="7" t="s">
        <v>254</v>
      </c>
      <c r="E785" s="9">
        <v>79875.710000000006</v>
      </c>
      <c r="F785" s="24"/>
      <c r="G785" s="22"/>
      <c r="H785" s="23"/>
    </row>
    <row r="786" spans="1:8" ht="15.75">
      <c r="A786" s="7" t="s">
        <v>965</v>
      </c>
      <c r="B786" s="8">
        <v>44286</v>
      </c>
      <c r="C786" s="7" t="s">
        <v>355</v>
      </c>
      <c r="D786" s="7" t="s">
        <v>254</v>
      </c>
      <c r="E786" s="9">
        <v>8425.01</v>
      </c>
      <c r="F786" s="24"/>
      <c r="G786" s="22"/>
      <c r="H786" s="23"/>
    </row>
    <row r="787" spans="1:8" ht="15.75">
      <c r="A787" s="7" t="s">
        <v>966</v>
      </c>
      <c r="B787" s="8">
        <v>44286</v>
      </c>
      <c r="C787" s="7" t="s">
        <v>355</v>
      </c>
      <c r="D787" s="7" t="s">
        <v>254</v>
      </c>
      <c r="E787" s="9">
        <v>11606.48</v>
      </c>
      <c r="F787" s="24"/>
      <c r="G787" s="22"/>
      <c r="H787" s="23"/>
    </row>
    <row r="788" spans="1:8" ht="15.75">
      <c r="A788" s="7" t="s">
        <v>967</v>
      </c>
      <c r="B788" s="8">
        <v>44286</v>
      </c>
      <c r="C788" s="7" t="s">
        <v>355</v>
      </c>
      <c r="D788" s="7" t="s">
        <v>254</v>
      </c>
      <c r="E788" s="9">
        <v>15753.58</v>
      </c>
      <c r="F788" s="24"/>
      <c r="G788" s="22"/>
      <c r="H788" s="23"/>
    </row>
    <row r="789" spans="1:8" ht="15.75">
      <c r="A789" s="7" t="s">
        <v>968</v>
      </c>
      <c r="B789" s="8">
        <v>44286</v>
      </c>
      <c r="C789" s="7" t="s">
        <v>355</v>
      </c>
      <c r="D789" s="7" t="s">
        <v>254</v>
      </c>
      <c r="E789" s="9">
        <v>54509.87</v>
      </c>
      <c r="F789" s="24"/>
      <c r="G789" s="22"/>
      <c r="H789" s="23"/>
    </row>
    <row r="790" spans="1:8" ht="15.75">
      <c r="A790" s="7" t="s">
        <v>969</v>
      </c>
      <c r="B790" s="8">
        <v>44286</v>
      </c>
      <c r="C790" s="7" t="s">
        <v>355</v>
      </c>
      <c r="D790" s="7" t="s">
        <v>254</v>
      </c>
      <c r="E790" s="9">
        <v>66667.48</v>
      </c>
      <c r="F790" s="24"/>
      <c r="G790" s="22"/>
      <c r="H790" s="23"/>
    </row>
    <row r="791" spans="1:8" ht="15.75">
      <c r="A791" s="7" t="s">
        <v>970</v>
      </c>
      <c r="B791" s="8">
        <v>44286</v>
      </c>
      <c r="C791" s="7" t="s">
        <v>355</v>
      </c>
      <c r="D791" s="7" t="s">
        <v>254</v>
      </c>
      <c r="E791" s="9">
        <v>17468</v>
      </c>
      <c r="F791" s="24"/>
      <c r="G791" s="22"/>
      <c r="H791" s="23"/>
    </row>
    <row r="792" spans="1:8" ht="15.75">
      <c r="A792" s="7" t="s">
        <v>971</v>
      </c>
      <c r="B792" s="8">
        <v>44286</v>
      </c>
      <c r="C792" s="7" t="s">
        <v>355</v>
      </c>
      <c r="D792" s="7" t="s">
        <v>254</v>
      </c>
      <c r="E792" s="9">
        <v>110994.36</v>
      </c>
      <c r="F792" s="24"/>
      <c r="G792" s="22"/>
      <c r="H792" s="23"/>
    </row>
    <row r="793" spans="1:8" ht="15.75">
      <c r="A793" s="7" t="s">
        <v>972</v>
      </c>
      <c r="B793" s="8">
        <v>44286</v>
      </c>
      <c r="C793" s="7" t="s">
        <v>355</v>
      </c>
      <c r="D793" s="7" t="s">
        <v>254</v>
      </c>
      <c r="E793" s="9">
        <v>133344.37</v>
      </c>
      <c r="F793" s="24"/>
      <c r="G793" s="22"/>
      <c r="H793" s="23"/>
    </row>
    <row r="794" spans="1:8" ht="15.75">
      <c r="A794" s="7" t="s">
        <v>973</v>
      </c>
      <c r="B794" s="8">
        <v>44286</v>
      </c>
      <c r="C794" s="7" t="s">
        <v>355</v>
      </c>
      <c r="D794" s="7" t="s">
        <v>254</v>
      </c>
      <c r="E794" s="9">
        <v>19163.099999999999</v>
      </c>
      <c r="F794" s="24"/>
      <c r="G794" s="22"/>
      <c r="H794" s="23"/>
    </row>
    <row r="795" spans="1:8" ht="15.75">
      <c r="A795" s="7" t="s">
        <v>974</v>
      </c>
      <c r="B795" s="8">
        <v>44286</v>
      </c>
      <c r="C795" s="7" t="s">
        <v>355</v>
      </c>
      <c r="D795" s="7" t="s">
        <v>254</v>
      </c>
      <c r="E795" s="9">
        <v>7257</v>
      </c>
      <c r="F795" s="24"/>
      <c r="G795" s="22"/>
      <c r="H795" s="23"/>
    </row>
    <row r="796" spans="1:8" ht="15.75">
      <c r="A796" s="7" t="s">
        <v>975</v>
      </c>
      <c r="B796" s="8">
        <v>44286</v>
      </c>
      <c r="C796" s="7" t="s">
        <v>355</v>
      </c>
      <c r="D796" s="7" t="s">
        <v>254</v>
      </c>
      <c r="E796" s="9">
        <v>72631.259999999995</v>
      </c>
      <c r="F796" s="24"/>
      <c r="G796" s="22"/>
      <c r="H796" s="23"/>
    </row>
    <row r="797" spans="1:8" ht="15.75">
      <c r="A797" s="7" t="s">
        <v>976</v>
      </c>
      <c r="B797" s="8">
        <v>44286</v>
      </c>
      <c r="C797" s="7" t="s">
        <v>355</v>
      </c>
      <c r="D797" s="7" t="s">
        <v>254</v>
      </c>
      <c r="E797" s="9">
        <v>27501.08</v>
      </c>
      <c r="F797" s="24"/>
      <c r="G797" s="22"/>
      <c r="H797" s="23"/>
    </row>
    <row r="798" spans="1:8" ht="15.75">
      <c r="A798" s="7" t="s">
        <v>977</v>
      </c>
      <c r="B798" s="8">
        <v>44286</v>
      </c>
      <c r="C798" s="7" t="s">
        <v>355</v>
      </c>
      <c r="D798" s="7" t="s">
        <v>254</v>
      </c>
      <c r="E798" s="9">
        <v>79346.7</v>
      </c>
      <c r="F798" s="24"/>
      <c r="G798" s="22"/>
      <c r="H798" s="23"/>
    </row>
    <row r="799" spans="1:8" ht="15.75">
      <c r="A799" s="7" t="s">
        <v>978</v>
      </c>
      <c r="B799" s="8">
        <v>44286</v>
      </c>
      <c r="C799" s="7" t="s">
        <v>355</v>
      </c>
      <c r="D799" s="7" t="s">
        <v>254</v>
      </c>
      <c r="E799" s="9">
        <v>75700.61</v>
      </c>
      <c r="F799" s="24"/>
      <c r="G799" s="22"/>
      <c r="H799" s="23"/>
    </row>
    <row r="800" spans="1:8" ht="15.75">
      <c r="A800" s="7" t="s">
        <v>979</v>
      </c>
      <c r="B800" s="8">
        <v>44286</v>
      </c>
      <c r="C800" s="7" t="s">
        <v>355</v>
      </c>
      <c r="D800" s="7" t="s">
        <v>254</v>
      </c>
      <c r="E800" s="9">
        <v>4896.9799999999996</v>
      </c>
      <c r="F800" s="24"/>
      <c r="G800" s="22"/>
      <c r="H800" s="23"/>
    </row>
    <row r="801" spans="1:8" ht="15.75">
      <c r="A801" s="7" t="s">
        <v>980</v>
      </c>
      <c r="B801" s="8">
        <v>44286</v>
      </c>
      <c r="C801" s="7" t="s">
        <v>355</v>
      </c>
      <c r="D801" s="7" t="s">
        <v>254</v>
      </c>
      <c r="E801" s="9">
        <v>75049.77</v>
      </c>
      <c r="F801" s="24"/>
      <c r="G801" s="22"/>
      <c r="H801" s="23"/>
    </row>
    <row r="802" spans="1:8" ht="15.75">
      <c r="A802" s="7" t="s">
        <v>981</v>
      </c>
      <c r="B802" s="8">
        <v>44286</v>
      </c>
      <c r="C802" s="7" t="s">
        <v>355</v>
      </c>
      <c r="D802" s="7" t="s">
        <v>254</v>
      </c>
      <c r="E802" s="9">
        <v>11379.6</v>
      </c>
      <c r="F802" s="24"/>
      <c r="G802" s="22"/>
      <c r="H802" s="23"/>
    </row>
    <row r="803" spans="1:8" ht="15.75">
      <c r="A803" s="7" t="s">
        <v>982</v>
      </c>
      <c r="B803" s="8">
        <v>44286</v>
      </c>
      <c r="C803" s="7" t="s">
        <v>355</v>
      </c>
      <c r="D803" s="7" t="s">
        <v>254</v>
      </c>
      <c r="E803" s="9">
        <v>68499.81</v>
      </c>
      <c r="F803" s="24"/>
      <c r="G803" s="22"/>
      <c r="H803" s="23"/>
    </row>
    <row r="804" spans="1:8" ht="15.75">
      <c r="A804" s="7" t="s">
        <v>983</v>
      </c>
      <c r="B804" s="8">
        <v>44286</v>
      </c>
      <c r="C804" s="7" t="s">
        <v>355</v>
      </c>
      <c r="D804" s="7" t="s">
        <v>254</v>
      </c>
      <c r="E804" s="9">
        <v>68938.2</v>
      </c>
      <c r="F804" s="24"/>
      <c r="G804" s="22"/>
      <c r="H804" s="23"/>
    </row>
    <row r="805" spans="1:8" ht="15.75">
      <c r="A805" s="7" t="s">
        <v>984</v>
      </c>
      <c r="B805" s="8">
        <v>44286</v>
      </c>
      <c r="C805" s="7" t="s">
        <v>355</v>
      </c>
      <c r="D805" s="7" t="s">
        <v>254</v>
      </c>
      <c r="E805" s="9">
        <v>41410.86</v>
      </c>
      <c r="F805" s="24"/>
      <c r="G805" s="22"/>
      <c r="H805" s="23"/>
    </row>
    <row r="806" spans="1:8" ht="15.75">
      <c r="A806" s="7" t="s">
        <v>985</v>
      </c>
      <c r="B806" s="8">
        <v>44286</v>
      </c>
      <c r="C806" s="7" t="s">
        <v>355</v>
      </c>
      <c r="D806" s="7" t="s">
        <v>254</v>
      </c>
      <c r="E806" s="9">
        <v>7288</v>
      </c>
      <c r="F806" s="24"/>
      <c r="G806" s="22"/>
      <c r="H806" s="23"/>
    </row>
    <row r="807" spans="1:8" ht="15.75">
      <c r="A807" s="7" t="s">
        <v>986</v>
      </c>
      <c r="B807" s="8">
        <v>44286</v>
      </c>
      <c r="C807" s="7" t="s">
        <v>355</v>
      </c>
      <c r="D807" s="7" t="s">
        <v>254</v>
      </c>
      <c r="E807" s="9">
        <v>45768.21</v>
      </c>
      <c r="F807" s="24"/>
      <c r="G807" s="22"/>
      <c r="H807" s="23"/>
    </row>
    <row r="808" spans="1:8" ht="15.75">
      <c r="A808" s="7" t="s">
        <v>987</v>
      </c>
      <c r="B808" s="8">
        <v>44286</v>
      </c>
      <c r="C808" s="7" t="s">
        <v>355</v>
      </c>
      <c r="D808" s="7" t="s">
        <v>254</v>
      </c>
      <c r="E808" s="9">
        <v>28810.81</v>
      </c>
      <c r="F808" s="24"/>
      <c r="G808" s="22"/>
      <c r="H808" s="23"/>
    </row>
    <row r="809" spans="1:8" ht="15.75">
      <c r="A809" s="7" t="s">
        <v>988</v>
      </c>
      <c r="B809" s="8">
        <v>44286</v>
      </c>
      <c r="C809" s="7" t="s">
        <v>355</v>
      </c>
      <c r="D809" s="7" t="s">
        <v>254</v>
      </c>
      <c r="E809" s="9">
        <v>52534.42</v>
      </c>
      <c r="F809" s="24"/>
      <c r="G809" s="22"/>
      <c r="H809" s="23"/>
    </row>
    <row r="810" spans="1:8" ht="15.75">
      <c r="A810" s="7" t="s">
        <v>989</v>
      </c>
      <c r="B810" s="8">
        <v>44286</v>
      </c>
      <c r="C810" s="7" t="s">
        <v>355</v>
      </c>
      <c r="D810" s="7" t="s">
        <v>254</v>
      </c>
      <c r="E810" s="9">
        <v>110808.22</v>
      </c>
      <c r="F810" s="24"/>
      <c r="G810" s="22"/>
      <c r="H810" s="23"/>
    </row>
    <row r="811" spans="1:8" ht="15.75">
      <c r="A811" s="7" t="s">
        <v>990</v>
      </c>
      <c r="B811" s="8">
        <v>44286</v>
      </c>
      <c r="C811" s="7" t="s">
        <v>355</v>
      </c>
      <c r="D811" s="7" t="s">
        <v>254</v>
      </c>
      <c r="E811" s="9">
        <v>24510.78</v>
      </c>
      <c r="F811" s="24"/>
      <c r="G811" s="22"/>
      <c r="H811" s="23"/>
    </row>
    <row r="812" spans="1:8" ht="15.75">
      <c r="A812" s="7" t="s">
        <v>991</v>
      </c>
      <c r="B812" s="8">
        <v>44286</v>
      </c>
      <c r="C812" s="7" t="s">
        <v>355</v>
      </c>
      <c r="D812" s="7" t="s">
        <v>254</v>
      </c>
      <c r="E812" s="9">
        <v>56559.86</v>
      </c>
      <c r="F812" s="24"/>
      <c r="G812" s="22"/>
      <c r="H812" s="23"/>
    </row>
    <row r="813" spans="1:8" ht="15.75">
      <c r="A813" s="7" t="s">
        <v>992</v>
      </c>
      <c r="B813" s="8">
        <v>44286</v>
      </c>
      <c r="C813" s="7" t="s">
        <v>355</v>
      </c>
      <c r="D813" s="7" t="s">
        <v>254</v>
      </c>
      <c r="E813" s="9">
        <v>66011.41</v>
      </c>
      <c r="F813" s="24"/>
      <c r="G813" s="22"/>
      <c r="H813" s="23"/>
    </row>
    <row r="814" spans="1:8" ht="15.75">
      <c r="A814" s="7" t="s">
        <v>993</v>
      </c>
      <c r="B814" s="8">
        <v>44286</v>
      </c>
      <c r="C814" s="7" t="s">
        <v>355</v>
      </c>
      <c r="D814" s="7" t="s">
        <v>254</v>
      </c>
      <c r="E814" s="9">
        <v>61886.26</v>
      </c>
      <c r="F814" s="24"/>
      <c r="G814" s="22"/>
      <c r="H814" s="23"/>
    </row>
    <row r="815" spans="1:8" ht="15.75">
      <c r="A815" s="7" t="s">
        <v>994</v>
      </c>
      <c r="B815" s="8">
        <v>44286</v>
      </c>
      <c r="C815" s="7" t="s">
        <v>355</v>
      </c>
      <c r="D815" s="7" t="s">
        <v>254</v>
      </c>
      <c r="E815" s="9">
        <v>20590.009999999998</v>
      </c>
      <c r="F815" s="24"/>
      <c r="G815" s="22"/>
      <c r="H815" s="23"/>
    </row>
    <row r="816" spans="1:8" ht="15.75">
      <c r="A816" s="7" t="s">
        <v>995</v>
      </c>
      <c r="B816" s="8">
        <v>44286</v>
      </c>
      <c r="C816" s="7" t="s">
        <v>355</v>
      </c>
      <c r="D816" s="7" t="s">
        <v>254</v>
      </c>
      <c r="E816" s="9">
        <v>131184.59</v>
      </c>
      <c r="F816" s="24"/>
      <c r="G816" s="22"/>
      <c r="H816" s="23"/>
    </row>
    <row r="817" spans="1:8" ht="15.75">
      <c r="A817" s="7" t="s">
        <v>996</v>
      </c>
      <c r="B817" s="8">
        <v>44286</v>
      </c>
      <c r="C817" s="7" t="s">
        <v>355</v>
      </c>
      <c r="D817" s="7" t="s">
        <v>254</v>
      </c>
      <c r="E817" s="9">
        <v>73259.89</v>
      </c>
      <c r="F817" s="24"/>
      <c r="G817" s="22"/>
      <c r="H817" s="23"/>
    </row>
    <row r="818" spans="1:8" ht="15.75">
      <c r="A818" s="7" t="s">
        <v>997</v>
      </c>
      <c r="B818" s="8">
        <v>44286</v>
      </c>
      <c r="C818" s="7" t="s">
        <v>355</v>
      </c>
      <c r="D818" s="7" t="s">
        <v>254</v>
      </c>
      <c r="E818" s="9">
        <v>101956.24</v>
      </c>
      <c r="F818" s="24"/>
      <c r="G818" s="22"/>
      <c r="H818" s="23"/>
    </row>
    <row r="819" spans="1:8" ht="15.75">
      <c r="A819" s="7" t="s">
        <v>998</v>
      </c>
      <c r="B819" s="8">
        <v>44286</v>
      </c>
      <c r="C819" s="7" t="s">
        <v>355</v>
      </c>
      <c r="D819" s="7" t="s">
        <v>254</v>
      </c>
      <c r="E819" s="9">
        <v>85499.69</v>
      </c>
      <c r="F819" s="24"/>
      <c r="G819" s="22"/>
      <c r="H819" s="23"/>
    </row>
    <row r="820" spans="1:8" ht="15.75">
      <c r="A820" s="7" t="s">
        <v>999</v>
      </c>
      <c r="B820" s="8">
        <v>44286</v>
      </c>
      <c r="C820" s="7" t="s">
        <v>355</v>
      </c>
      <c r="D820" s="7" t="s">
        <v>254</v>
      </c>
      <c r="E820" s="9">
        <v>85319.53</v>
      </c>
      <c r="F820" s="24"/>
      <c r="G820" s="22"/>
      <c r="H820" s="23"/>
    </row>
    <row r="821" spans="1:8" ht="15.75">
      <c r="A821" s="7" t="s">
        <v>1000</v>
      </c>
      <c r="B821" s="8">
        <v>44286</v>
      </c>
      <c r="C821" s="7" t="s">
        <v>355</v>
      </c>
      <c r="D821" s="7" t="s">
        <v>254</v>
      </c>
      <c r="E821" s="9">
        <v>67458.710000000006</v>
      </c>
      <c r="F821" s="24"/>
      <c r="G821" s="22"/>
      <c r="H821" s="23"/>
    </row>
    <row r="822" spans="1:8" ht="15.75">
      <c r="A822" s="7" t="s">
        <v>1001</v>
      </c>
      <c r="B822" s="8">
        <v>44286</v>
      </c>
      <c r="C822" s="7" t="s">
        <v>355</v>
      </c>
      <c r="D822" s="7" t="s">
        <v>254</v>
      </c>
      <c r="E822" s="9">
        <v>79334.94</v>
      </c>
      <c r="F822" s="24"/>
      <c r="G822" s="22"/>
      <c r="H822" s="23"/>
    </row>
    <row r="823" spans="1:8" ht="15.75">
      <c r="A823" s="7" t="s">
        <v>1002</v>
      </c>
      <c r="B823" s="8">
        <v>44286</v>
      </c>
      <c r="C823" s="7" t="s">
        <v>355</v>
      </c>
      <c r="D823" s="7" t="s">
        <v>254</v>
      </c>
      <c r="E823" s="9">
        <v>143196.14000000001</v>
      </c>
      <c r="F823" s="24"/>
      <c r="G823" s="22"/>
      <c r="H823" s="23"/>
    </row>
    <row r="824" spans="1:8" ht="15.75">
      <c r="A824" s="7" t="s">
        <v>1003</v>
      </c>
      <c r="B824" s="8">
        <v>44286</v>
      </c>
      <c r="C824" s="7" t="s">
        <v>355</v>
      </c>
      <c r="D824" s="7" t="s">
        <v>254</v>
      </c>
      <c r="E824" s="9">
        <v>67826.75</v>
      </c>
      <c r="F824" s="24"/>
      <c r="G824" s="22"/>
      <c r="H824" s="23"/>
    </row>
    <row r="825" spans="1:8" ht="15.75">
      <c r="A825" s="7" t="s">
        <v>1004</v>
      </c>
      <c r="B825" s="8">
        <v>44286</v>
      </c>
      <c r="C825" s="7" t="s">
        <v>355</v>
      </c>
      <c r="D825" s="7" t="s">
        <v>254</v>
      </c>
      <c r="E825" s="9">
        <v>35850.949999999997</v>
      </c>
      <c r="F825" s="24"/>
      <c r="G825" s="22"/>
      <c r="H825" s="23"/>
    </row>
    <row r="826" spans="1:8" ht="15.75">
      <c r="A826" s="7" t="s">
        <v>1005</v>
      </c>
      <c r="B826" s="8">
        <v>44286</v>
      </c>
      <c r="C826" s="7" t="s">
        <v>355</v>
      </c>
      <c r="D826" s="7" t="s">
        <v>254</v>
      </c>
      <c r="E826" s="9">
        <v>18168.509999999998</v>
      </c>
      <c r="F826" s="24"/>
      <c r="G826" s="22"/>
      <c r="H826" s="23"/>
    </row>
    <row r="827" spans="1:8" ht="15.75">
      <c r="A827" s="7" t="s">
        <v>1006</v>
      </c>
      <c r="B827" s="8">
        <v>44286</v>
      </c>
      <c r="C827" s="7" t="s">
        <v>355</v>
      </c>
      <c r="D827" s="7" t="s">
        <v>254</v>
      </c>
      <c r="E827" s="9">
        <v>22622.19</v>
      </c>
      <c r="F827" s="24"/>
      <c r="G827" s="22"/>
      <c r="H827" s="23"/>
    </row>
    <row r="828" spans="1:8" ht="15.75">
      <c r="A828" s="7" t="s">
        <v>1007</v>
      </c>
      <c r="B828" s="8">
        <v>44286</v>
      </c>
      <c r="C828" s="7" t="s">
        <v>355</v>
      </c>
      <c r="D828" s="7" t="s">
        <v>254</v>
      </c>
      <c r="E828" s="9">
        <v>96188.59</v>
      </c>
      <c r="F828" s="24"/>
      <c r="G828" s="22"/>
      <c r="H828" s="23"/>
    </row>
    <row r="829" spans="1:8" ht="15.75">
      <c r="A829" s="7" t="s">
        <v>1008</v>
      </c>
      <c r="B829" s="8">
        <v>44286</v>
      </c>
      <c r="C829" s="7" t="s">
        <v>355</v>
      </c>
      <c r="D829" s="7" t="s">
        <v>254</v>
      </c>
      <c r="E829" s="9">
        <v>18788.86</v>
      </c>
      <c r="F829" s="24"/>
      <c r="G829" s="22"/>
      <c r="H829" s="23"/>
    </row>
    <row r="830" spans="1:8" ht="15.75">
      <c r="A830" s="7" t="s">
        <v>1009</v>
      </c>
      <c r="B830" s="8">
        <v>44286</v>
      </c>
      <c r="C830" s="7" t="s">
        <v>355</v>
      </c>
      <c r="D830" s="7" t="s">
        <v>254</v>
      </c>
      <c r="E830" s="9">
        <v>94474.73</v>
      </c>
      <c r="F830" s="24"/>
      <c r="G830" s="22"/>
      <c r="H830" s="23"/>
    </row>
    <row r="831" spans="1:8" ht="15.75">
      <c r="A831" s="7" t="s">
        <v>1010</v>
      </c>
      <c r="B831" s="8">
        <v>44286</v>
      </c>
      <c r="C831" s="7" t="s">
        <v>355</v>
      </c>
      <c r="D831" s="7" t="s">
        <v>254</v>
      </c>
      <c r="E831" s="9">
        <v>9900.98</v>
      </c>
      <c r="F831" s="24"/>
      <c r="G831" s="22"/>
      <c r="H831" s="23"/>
    </row>
    <row r="832" spans="1:8" ht="15.75">
      <c r="A832" s="7" t="s">
        <v>1011</v>
      </c>
      <c r="B832" s="8">
        <v>44286</v>
      </c>
      <c r="C832" s="7" t="s">
        <v>355</v>
      </c>
      <c r="D832" s="7" t="s">
        <v>254</v>
      </c>
      <c r="E832" s="9">
        <v>58312.99</v>
      </c>
      <c r="F832" s="24"/>
      <c r="G832" s="22"/>
      <c r="H832" s="23"/>
    </row>
    <row r="833" spans="1:8" ht="15.75">
      <c r="A833" s="7"/>
      <c r="B833" s="8"/>
      <c r="C833" s="7"/>
      <c r="D833" s="7"/>
      <c r="E833" s="9"/>
      <c r="F833" s="24"/>
      <c r="G833" s="22"/>
      <c r="H833" s="23"/>
    </row>
    <row r="834" spans="1:8" ht="15.75">
      <c r="A834" s="7"/>
      <c r="B834" s="8"/>
      <c r="C834" s="7"/>
      <c r="D834" s="7"/>
      <c r="E834" s="9"/>
      <c r="F834" s="24"/>
      <c r="G834" s="22"/>
      <c r="H834" s="23"/>
    </row>
    <row r="835" spans="1:8" ht="15.75">
      <c r="A835" s="7"/>
      <c r="B835" s="8"/>
      <c r="C835" s="7"/>
      <c r="D835" s="7"/>
      <c r="E835" s="9"/>
      <c r="F835" s="24"/>
      <c r="G835" s="22"/>
      <c r="H835" s="23"/>
    </row>
    <row r="836" spans="1:8" ht="15.75">
      <c r="A836" s="7"/>
      <c r="B836" s="8"/>
      <c r="C836" s="7"/>
      <c r="D836" s="7"/>
      <c r="E836" s="9"/>
      <c r="F836" s="24"/>
      <c r="G836" s="22"/>
      <c r="H836" s="23"/>
    </row>
    <row r="837" spans="1:8" ht="47.25" customHeight="1">
      <c r="A837" s="30" t="s">
        <v>1012</v>
      </c>
      <c r="B837" s="8"/>
      <c r="C837" s="7"/>
      <c r="D837" s="11"/>
      <c r="E837" s="13">
        <f>SUM(E8:E836)</f>
        <v>876505376.25525033</v>
      </c>
      <c r="F837" s="22"/>
      <c r="G837" s="22"/>
      <c r="H837" s="23"/>
    </row>
    <row r="838" spans="1:8" ht="15" customHeight="1">
      <c r="A838" s="31"/>
      <c r="B838" s="32"/>
      <c r="C838" s="33"/>
      <c r="D838" s="34"/>
      <c r="E838" s="35"/>
    </row>
    <row r="839" spans="1:8" ht="15" customHeight="1">
      <c r="A839" s="31"/>
      <c r="B839" s="32"/>
      <c r="C839" s="33"/>
      <c r="D839" s="34"/>
      <c r="E839" s="35"/>
    </row>
    <row r="840" spans="1:8" ht="15" customHeight="1">
      <c r="A840" s="31"/>
      <c r="B840" s="32"/>
      <c r="C840" s="33"/>
      <c r="D840" s="34"/>
      <c r="E840" s="35"/>
    </row>
    <row r="841" spans="1:8" ht="15" customHeight="1">
      <c r="A841" s="31"/>
      <c r="B841" s="32"/>
      <c r="C841" s="33"/>
      <c r="D841" s="34"/>
      <c r="E841" s="35"/>
    </row>
    <row r="842" spans="1:8" ht="15" customHeight="1">
      <c r="E842" s="36"/>
    </row>
    <row r="843" spans="1:8" ht="15" customHeight="1">
      <c r="E843" s="36"/>
    </row>
    <row r="844" spans="1:8" ht="15" customHeight="1">
      <c r="E844" s="36"/>
    </row>
    <row r="845" spans="1:8" ht="15" customHeight="1">
      <c r="E845" s="36"/>
    </row>
    <row r="846" spans="1:8" ht="15" customHeight="1">
      <c r="A846" t="s">
        <v>1013</v>
      </c>
      <c r="D846" s="37" t="s">
        <v>1014</v>
      </c>
      <c r="E846" s="36" t="s">
        <v>1015</v>
      </c>
    </row>
    <row r="847" spans="1:8" ht="15" customHeight="1">
      <c r="A847" s="38" t="s">
        <v>1016</v>
      </c>
      <c r="B847" s="39"/>
      <c r="C847" s="40"/>
      <c r="D847" s="39" t="s">
        <v>1017</v>
      </c>
      <c r="E847" s="41" t="s">
        <v>1018</v>
      </c>
    </row>
    <row r="848" spans="1:8" ht="15" customHeight="1">
      <c r="A848" s="42" t="s">
        <v>1019</v>
      </c>
      <c r="B848" s="42"/>
      <c r="C848" s="40"/>
      <c r="D848" s="43" t="s">
        <v>1020</v>
      </c>
      <c r="E848" s="44" t="s">
        <v>1021</v>
      </c>
    </row>
    <row r="849" spans="1:5" ht="15" customHeight="1">
      <c r="A849" s="42" t="s">
        <v>1022</v>
      </c>
      <c r="D849" s="43" t="s">
        <v>1023</v>
      </c>
      <c r="E849" s="44" t="s">
        <v>1024</v>
      </c>
    </row>
    <row r="850" spans="1:5" ht="15" customHeight="1">
      <c r="E850" s="36"/>
    </row>
    <row r="851" spans="1:5" ht="15" customHeight="1">
      <c r="E851" s="36"/>
    </row>
    <row r="852" spans="1:5" ht="15" customHeight="1">
      <c r="E852" s="36"/>
    </row>
    <row r="853" spans="1:5" ht="15" customHeight="1">
      <c r="E853" s="36"/>
    </row>
    <row r="854" spans="1:5" ht="15" customHeight="1">
      <c r="E854" s="36"/>
    </row>
    <row r="855" spans="1:5" ht="15" customHeight="1">
      <c r="E855" s="36"/>
    </row>
    <row r="856" spans="1:5" ht="15" customHeight="1">
      <c r="E856" s="36"/>
    </row>
    <row r="857" spans="1:5" ht="15" customHeight="1">
      <c r="E857" s="36"/>
    </row>
    <row r="858" spans="1:5" ht="15" customHeight="1">
      <c r="E858" s="36"/>
    </row>
    <row r="859" spans="1:5" ht="15" customHeight="1">
      <c r="E859" s="36"/>
    </row>
    <row r="860" spans="1:5" ht="15" customHeight="1">
      <c r="E860" s="36"/>
    </row>
    <row r="861" spans="1:5" ht="15" customHeight="1">
      <c r="E861" s="36"/>
    </row>
    <row r="862" spans="1:5" ht="15" customHeight="1">
      <c r="E862" s="36"/>
    </row>
    <row r="863" spans="1:5" ht="15" customHeight="1">
      <c r="E863" s="36"/>
    </row>
    <row r="864" spans="1:5" ht="15" customHeight="1">
      <c r="E864" s="36"/>
    </row>
    <row r="865" spans="5:5" ht="15" customHeight="1">
      <c r="E865" s="36"/>
    </row>
    <row r="866" spans="5:5" ht="15" customHeight="1">
      <c r="E866" s="36"/>
    </row>
    <row r="867" spans="5:5" ht="15" customHeight="1">
      <c r="E867" s="36"/>
    </row>
    <row r="868" spans="5:5" ht="15" customHeight="1">
      <c r="E868" s="36"/>
    </row>
    <row r="869" spans="5:5" ht="15" customHeight="1">
      <c r="E869" s="36"/>
    </row>
    <row r="870" spans="5:5" ht="15" customHeight="1">
      <c r="E870" s="36"/>
    </row>
    <row r="871" spans="5:5" ht="15" customHeight="1">
      <c r="E871" s="36"/>
    </row>
    <row r="872" spans="5:5" ht="15" customHeight="1">
      <c r="E872" s="36"/>
    </row>
    <row r="873" spans="5:5" ht="15" customHeight="1">
      <c r="E873" s="36"/>
    </row>
    <row r="874" spans="5:5" ht="15" customHeight="1">
      <c r="E874" s="36"/>
    </row>
    <row r="875" spans="5:5" ht="15" customHeight="1">
      <c r="E875" s="36"/>
    </row>
    <row r="876" spans="5:5" ht="15" customHeight="1">
      <c r="E876" s="36"/>
    </row>
    <row r="877" spans="5:5" ht="15" customHeight="1">
      <c r="E877" s="36"/>
    </row>
    <row r="878" spans="5:5" ht="15" customHeight="1">
      <c r="E878" s="36"/>
    </row>
    <row r="879" spans="5:5" ht="15" customHeight="1">
      <c r="E879" s="36"/>
    </row>
    <row r="880" spans="5:5" ht="15" customHeight="1">
      <c r="E880" s="36"/>
    </row>
    <row r="881" spans="5:5" ht="15" customHeight="1">
      <c r="E881" s="36"/>
    </row>
    <row r="882" spans="5:5" ht="15" customHeight="1">
      <c r="E882" s="36"/>
    </row>
    <row r="883" spans="5:5" ht="15" customHeight="1">
      <c r="E883" s="36"/>
    </row>
    <row r="884" spans="5:5" ht="15" customHeight="1">
      <c r="E884" s="36"/>
    </row>
    <row r="885" spans="5:5" ht="15" customHeight="1">
      <c r="E885" s="36"/>
    </row>
    <row r="886" spans="5:5" ht="15" customHeight="1">
      <c r="E886" s="36"/>
    </row>
    <row r="887" spans="5:5" ht="15" customHeight="1">
      <c r="E887" s="36"/>
    </row>
    <row r="888" spans="5:5" ht="15" customHeight="1">
      <c r="E888" s="36"/>
    </row>
    <row r="889" spans="5:5" ht="15" customHeight="1">
      <c r="E889" s="36"/>
    </row>
    <row r="890" spans="5:5" ht="15" customHeight="1">
      <c r="E890" s="36"/>
    </row>
    <row r="891" spans="5:5" ht="15" customHeight="1">
      <c r="E891" s="36"/>
    </row>
    <row r="892" spans="5:5" ht="15" customHeight="1">
      <c r="E892" s="36"/>
    </row>
    <row r="893" spans="5:5" ht="15" customHeight="1">
      <c r="E893" s="36"/>
    </row>
    <row r="894" spans="5:5" ht="15" customHeight="1">
      <c r="E894" s="36"/>
    </row>
    <row r="895" spans="5:5" ht="15" customHeight="1">
      <c r="E895" s="36"/>
    </row>
    <row r="896" spans="5:5" ht="15" customHeight="1">
      <c r="E896" s="36"/>
    </row>
    <row r="897" spans="5:5" ht="15" customHeight="1">
      <c r="E897" s="36"/>
    </row>
    <row r="898" spans="5:5" ht="15" customHeight="1">
      <c r="E898" s="36"/>
    </row>
    <row r="899" spans="5:5" ht="15" customHeight="1">
      <c r="E899" s="36"/>
    </row>
    <row r="900" spans="5:5" ht="15" customHeight="1">
      <c r="E900" s="36"/>
    </row>
    <row r="901" spans="5:5" ht="15" customHeight="1">
      <c r="E901" s="36"/>
    </row>
    <row r="902" spans="5:5" ht="15" customHeight="1">
      <c r="E902" s="36"/>
    </row>
    <row r="903" spans="5:5" ht="15" customHeight="1">
      <c r="E903" s="36"/>
    </row>
    <row r="904" spans="5:5" ht="15" customHeight="1">
      <c r="E904" s="36"/>
    </row>
    <row r="905" spans="5:5" ht="15" customHeight="1">
      <c r="E905" s="36"/>
    </row>
    <row r="906" spans="5:5" ht="15" customHeight="1">
      <c r="E906" s="36"/>
    </row>
    <row r="907" spans="5:5" ht="15" customHeight="1">
      <c r="E907" s="36"/>
    </row>
    <row r="908" spans="5:5" ht="15" customHeight="1">
      <c r="E908" s="36"/>
    </row>
    <row r="909" spans="5:5" ht="15" customHeight="1">
      <c r="E909" s="36"/>
    </row>
    <row r="910" spans="5:5" ht="15" customHeight="1">
      <c r="E910" s="36"/>
    </row>
    <row r="911" spans="5:5" ht="15" customHeight="1">
      <c r="E911" s="36"/>
    </row>
    <row r="912" spans="5:5" ht="15" customHeight="1">
      <c r="E912" s="36"/>
    </row>
    <row r="913" spans="5:5" ht="15" customHeight="1">
      <c r="E913" s="36"/>
    </row>
    <row r="914" spans="5:5" ht="15" customHeight="1">
      <c r="E914" s="36"/>
    </row>
    <row r="915" spans="5:5" ht="15" customHeight="1">
      <c r="E915" s="36"/>
    </row>
    <row r="916" spans="5:5" ht="15" customHeight="1">
      <c r="E916" s="36"/>
    </row>
    <row r="917" spans="5:5" ht="15" customHeight="1">
      <c r="E917" s="36"/>
    </row>
    <row r="918" spans="5:5" ht="15" customHeight="1">
      <c r="E918" s="36"/>
    </row>
    <row r="919" spans="5:5" ht="15" customHeight="1">
      <c r="E919" s="36"/>
    </row>
    <row r="920" spans="5:5" ht="15" customHeight="1">
      <c r="E920" s="36"/>
    </row>
    <row r="921" spans="5:5" ht="15" customHeight="1">
      <c r="E921" s="36"/>
    </row>
    <row r="922" spans="5:5" ht="15" customHeight="1">
      <c r="E922" s="36"/>
    </row>
    <row r="923" spans="5:5" ht="15" customHeight="1">
      <c r="E923" s="36"/>
    </row>
    <row r="924" spans="5:5" ht="15" customHeight="1">
      <c r="E924" s="36"/>
    </row>
    <row r="925" spans="5:5" ht="15" customHeight="1">
      <c r="E925" s="36"/>
    </row>
    <row r="926" spans="5:5" ht="15" customHeight="1">
      <c r="E926" s="36"/>
    </row>
    <row r="927" spans="5:5" ht="15" customHeight="1">
      <c r="E927" s="36"/>
    </row>
    <row r="928" spans="5:5" ht="15" customHeight="1">
      <c r="E928" s="36"/>
    </row>
    <row r="929" spans="5:5" ht="15" customHeight="1">
      <c r="E929" s="36"/>
    </row>
    <row r="930" spans="5:5" ht="15" customHeight="1">
      <c r="E930" s="36"/>
    </row>
    <row r="931" spans="5:5" ht="15" customHeight="1">
      <c r="E931" s="36"/>
    </row>
    <row r="932" spans="5:5" ht="15" customHeight="1">
      <c r="E932" s="36"/>
    </row>
    <row r="933" spans="5:5" ht="15" customHeight="1">
      <c r="E933" s="36"/>
    </row>
    <row r="934" spans="5:5" ht="15" customHeight="1">
      <c r="E934" s="36"/>
    </row>
    <row r="935" spans="5:5" ht="15" customHeight="1">
      <c r="E935" s="36"/>
    </row>
    <row r="936" spans="5:5" ht="15" customHeight="1">
      <c r="E936" s="36"/>
    </row>
    <row r="937" spans="5:5" ht="15" customHeight="1">
      <c r="E937" s="36"/>
    </row>
    <row r="938" spans="5:5" ht="15" customHeight="1">
      <c r="E938" s="36"/>
    </row>
    <row r="939" spans="5:5" ht="15" customHeight="1">
      <c r="E939" s="36"/>
    </row>
    <row r="940" spans="5:5" ht="15" customHeight="1">
      <c r="E940" s="36"/>
    </row>
    <row r="941" spans="5:5" ht="15" customHeight="1">
      <c r="E941" s="36"/>
    </row>
    <row r="942" spans="5:5" ht="15" customHeight="1">
      <c r="E942" s="36"/>
    </row>
    <row r="943" spans="5:5" ht="15" customHeight="1">
      <c r="E943" s="36"/>
    </row>
    <row r="944" spans="5:5" ht="15" customHeight="1">
      <c r="E944" s="36"/>
    </row>
    <row r="945" spans="5:5" ht="15" customHeight="1">
      <c r="E945" s="36"/>
    </row>
    <row r="946" spans="5:5" ht="15" customHeight="1">
      <c r="E946" s="36"/>
    </row>
    <row r="947" spans="5:5" ht="15" customHeight="1">
      <c r="E947" s="36"/>
    </row>
    <row r="948" spans="5:5" ht="15" customHeight="1">
      <c r="E948" s="36"/>
    </row>
    <row r="949" spans="5:5" ht="15" customHeight="1">
      <c r="E949" s="36"/>
    </row>
    <row r="950" spans="5:5" ht="15" customHeight="1">
      <c r="E950" s="36"/>
    </row>
    <row r="951" spans="5:5" ht="15" customHeight="1">
      <c r="E951" s="36"/>
    </row>
    <row r="952" spans="5:5" ht="15" customHeight="1">
      <c r="E952" s="36"/>
    </row>
    <row r="953" spans="5:5" ht="15" customHeight="1">
      <c r="E953" s="36"/>
    </row>
    <row r="954" spans="5:5" ht="15" customHeight="1">
      <c r="E954" s="36"/>
    </row>
    <row r="955" spans="5:5" ht="15" customHeight="1">
      <c r="E955" s="36"/>
    </row>
    <row r="956" spans="5:5" ht="15" customHeight="1">
      <c r="E956" s="36"/>
    </row>
    <row r="957" spans="5:5" ht="15" customHeight="1">
      <c r="E957" s="36"/>
    </row>
    <row r="958" spans="5:5" ht="15" customHeight="1">
      <c r="E958" s="36"/>
    </row>
    <row r="959" spans="5:5" ht="15" customHeight="1">
      <c r="E959" s="36"/>
    </row>
    <row r="960" spans="5:5" ht="15" customHeight="1">
      <c r="E960" s="36"/>
    </row>
    <row r="961" spans="5:5" ht="15" customHeight="1">
      <c r="E961" s="36"/>
    </row>
    <row r="962" spans="5:5" ht="15" customHeight="1">
      <c r="E962" s="36"/>
    </row>
    <row r="963" spans="5:5" ht="15" customHeight="1">
      <c r="E963" s="36"/>
    </row>
    <row r="964" spans="5:5" ht="15" customHeight="1">
      <c r="E964" s="36"/>
    </row>
    <row r="965" spans="5:5" ht="15" customHeight="1">
      <c r="E965" s="36"/>
    </row>
    <row r="966" spans="5:5" ht="15" customHeight="1">
      <c r="E966" s="36"/>
    </row>
    <row r="967" spans="5:5" ht="15" customHeight="1">
      <c r="E967" s="36"/>
    </row>
    <row r="968" spans="5:5" ht="15" customHeight="1">
      <c r="E968" s="36"/>
    </row>
    <row r="969" spans="5:5" ht="15" customHeight="1">
      <c r="E969" s="36"/>
    </row>
    <row r="970" spans="5:5" ht="15" customHeight="1">
      <c r="E970" s="36"/>
    </row>
    <row r="971" spans="5:5" ht="15" customHeight="1">
      <c r="E971" s="36"/>
    </row>
    <row r="972" spans="5:5" ht="15" customHeight="1">
      <c r="E972" s="36"/>
    </row>
    <row r="973" spans="5:5" ht="15" customHeight="1">
      <c r="E973" s="36"/>
    </row>
    <row r="974" spans="5:5" ht="15" customHeight="1">
      <c r="E974" s="36"/>
    </row>
    <row r="975" spans="5:5" ht="15" customHeight="1">
      <c r="E975" s="36"/>
    </row>
    <row r="976" spans="5:5" ht="15" customHeight="1">
      <c r="E976" s="36"/>
    </row>
    <row r="977" spans="5:5" ht="15" customHeight="1">
      <c r="E977" s="36"/>
    </row>
    <row r="978" spans="5:5" ht="15" customHeight="1">
      <c r="E978" s="36"/>
    </row>
    <row r="979" spans="5:5" ht="15" customHeight="1">
      <c r="E979" s="36"/>
    </row>
    <row r="980" spans="5:5" ht="15" customHeight="1">
      <c r="E980" s="36"/>
    </row>
    <row r="981" spans="5:5" ht="15" customHeight="1">
      <c r="E981" s="36"/>
    </row>
    <row r="982" spans="5:5" ht="15" customHeight="1">
      <c r="E982" s="36"/>
    </row>
    <row r="983" spans="5:5" ht="15" customHeight="1">
      <c r="E983" s="36"/>
    </row>
    <row r="984" spans="5:5" ht="15" customHeight="1">
      <c r="E984" s="36"/>
    </row>
    <row r="985" spans="5:5" ht="15" customHeight="1">
      <c r="E985" s="36"/>
    </row>
    <row r="986" spans="5:5" ht="15" customHeight="1">
      <c r="E986" s="36"/>
    </row>
    <row r="987" spans="5:5" ht="15" customHeight="1">
      <c r="E987" s="36"/>
    </row>
    <row r="988" spans="5:5" ht="15" customHeight="1">
      <c r="E988" s="36"/>
    </row>
    <row r="989" spans="5:5" ht="15" customHeight="1">
      <c r="E989" s="36"/>
    </row>
    <row r="990" spans="5:5" ht="15" customHeight="1">
      <c r="E990" s="36"/>
    </row>
    <row r="991" spans="5:5" ht="15" customHeight="1">
      <c r="E991" s="36"/>
    </row>
    <row r="992" spans="5:5" ht="15" customHeight="1">
      <c r="E992" s="36"/>
    </row>
    <row r="993" spans="5:5" ht="15" customHeight="1">
      <c r="E993" s="36"/>
    </row>
    <row r="994" spans="5:5" ht="15" customHeight="1">
      <c r="E994" s="36"/>
    </row>
    <row r="995" spans="5:5" ht="15" customHeight="1">
      <c r="E995" s="36"/>
    </row>
    <row r="996" spans="5:5" ht="15" customHeight="1">
      <c r="E996" s="36"/>
    </row>
    <row r="997" spans="5:5" ht="15" customHeight="1">
      <c r="E997" s="36"/>
    </row>
    <row r="998" spans="5:5" ht="15" customHeight="1">
      <c r="E998" s="36"/>
    </row>
    <row r="999" spans="5:5" ht="15" customHeight="1">
      <c r="E999" s="36"/>
    </row>
    <row r="1000" spans="5:5" ht="15" customHeight="1">
      <c r="E1000" s="36"/>
    </row>
    <row r="1001" spans="5:5" ht="15" customHeight="1">
      <c r="E1001" s="36"/>
    </row>
    <row r="1002" spans="5:5" ht="15" customHeight="1">
      <c r="E1002" s="36"/>
    </row>
    <row r="1003" spans="5:5" ht="15" customHeight="1">
      <c r="E1003" s="36"/>
    </row>
    <row r="1004" spans="5:5" ht="15" customHeight="1">
      <c r="E1004" s="36"/>
    </row>
    <row r="1005" spans="5:5" ht="15" customHeight="1">
      <c r="E1005" s="36"/>
    </row>
    <row r="1006" spans="5:5" ht="15" customHeight="1">
      <c r="E1006" s="36"/>
    </row>
    <row r="1007" spans="5:5" ht="15" customHeight="1">
      <c r="E1007" s="36"/>
    </row>
    <row r="1008" spans="5:5" ht="15" customHeight="1">
      <c r="E1008" s="36"/>
    </row>
    <row r="1009" spans="5:5" ht="15" customHeight="1">
      <c r="E1009" s="36"/>
    </row>
    <row r="1010" spans="5:5" ht="15" customHeight="1">
      <c r="E1010" s="36"/>
    </row>
    <row r="1011" spans="5:5" ht="15" customHeight="1">
      <c r="E1011" s="36"/>
    </row>
    <row r="1012" spans="5:5" ht="15" customHeight="1">
      <c r="E1012" s="36"/>
    </row>
    <row r="1013" spans="5:5" ht="15" customHeight="1">
      <c r="E1013" s="36"/>
    </row>
    <row r="1014" spans="5:5" ht="15" customHeight="1">
      <c r="E1014" s="36"/>
    </row>
    <row r="1015" spans="5:5" ht="15" customHeight="1">
      <c r="E1015" s="36"/>
    </row>
    <row r="1016" spans="5:5" ht="15" customHeight="1">
      <c r="E1016" s="36"/>
    </row>
    <row r="1017" spans="5:5" ht="15" customHeight="1">
      <c r="E1017" s="36"/>
    </row>
    <row r="1018" spans="5:5" ht="15" customHeight="1">
      <c r="E1018" s="36"/>
    </row>
    <row r="1019" spans="5:5" ht="15" customHeight="1">
      <c r="E1019" s="36"/>
    </row>
    <row r="1020" spans="5:5" ht="15" customHeight="1">
      <c r="E1020" s="36"/>
    </row>
    <row r="1021" spans="5:5" ht="15" customHeight="1">
      <c r="E1021" s="36"/>
    </row>
    <row r="1022" spans="5:5" ht="15" customHeight="1">
      <c r="E1022" s="36"/>
    </row>
    <row r="1023" spans="5:5" ht="15" customHeight="1">
      <c r="E1023" s="36"/>
    </row>
    <row r="1024" spans="5:5" ht="15" customHeight="1">
      <c r="E1024" s="36"/>
    </row>
    <row r="1025" spans="5:5" ht="15" customHeight="1">
      <c r="E1025" s="36"/>
    </row>
    <row r="1026" spans="5:5" ht="15" customHeight="1">
      <c r="E1026" s="36"/>
    </row>
    <row r="1027" spans="5:5" ht="15" customHeight="1">
      <c r="E1027" s="36"/>
    </row>
    <row r="1028" spans="5:5" ht="15" customHeight="1">
      <c r="E1028" s="36"/>
    </row>
    <row r="1029" spans="5:5" ht="15" customHeight="1">
      <c r="E1029" s="36"/>
    </row>
    <row r="1030" spans="5:5" ht="15" customHeight="1">
      <c r="E1030" s="36"/>
    </row>
    <row r="1031" spans="5:5" ht="15" customHeight="1">
      <c r="E1031" s="36"/>
    </row>
    <row r="1032" spans="5:5" ht="15" customHeight="1">
      <c r="E1032" s="36"/>
    </row>
    <row r="1033" spans="5:5" ht="15" customHeight="1">
      <c r="E1033" s="36"/>
    </row>
    <row r="1034" spans="5:5" ht="15" customHeight="1">
      <c r="E1034" s="36"/>
    </row>
    <row r="1035" spans="5:5" ht="15" customHeight="1">
      <c r="E1035" s="36"/>
    </row>
    <row r="1036" spans="5:5" ht="15" customHeight="1">
      <c r="E1036" s="36"/>
    </row>
    <row r="1037" spans="5:5" ht="15" customHeight="1">
      <c r="E1037" s="36"/>
    </row>
    <row r="1038" spans="5:5" ht="15" customHeight="1">
      <c r="E1038" s="36"/>
    </row>
    <row r="1039" spans="5:5" ht="15" customHeight="1">
      <c r="E1039" s="36"/>
    </row>
    <row r="1040" spans="5:5" ht="15" customHeight="1">
      <c r="E1040" s="36"/>
    </row>
    <row r="1041" spans="5:5" ht="15" customHeight="1">
      <c r="E1041" s="36"/>
    </row>
    <row r="1042" spans="5:5" ht="15" customHeight="1">
      <c r="E1042" s="36"/>
    </row>
    <row r="1043" spans="5:5" ht="15" customHeight="1">
      <c r="E1043" s="36"/>
    </row>
    <row r="1044" spans="5:5" ht="15" customHeight="1">
      <c r="E1044" s="36"/>
    </row>
    <row r="1045" spans="5:5" ht="15" customHeight="1">
      <c r="E1045" s="36"/>
    </row>
    <row r="1046" spans="5:5" ht="15" customHeight="1">
      <c r="E1046" s="36"/>
    </row>
    <row r="1047" spans="5:5" ht="15" customHeight="1">
      <c r="E1047" s="36"/>
    </row>
    <row r="1048" spans="5:5" ht="15" customHeight="1">
      <c r="E1048" s="36"/>
    </row>
    <row r="1049" spans="5:5" ht="15" customHeight="1">
      <c r="E1049" s="36"/>
    </row>
    <row r="1050" spans="5:5" ht="15" customHeight="1">
      <c r="E1050" s="36"/>
    </row>
    <row r="1051" spans="5:5" ht="15" customHeight="1">
      <c r="E1051" s="36"/>
    </row>
    <row r="1052" spans="5:5" ht="15" customHeight="1">
      <c r="E1052" s="36"/>
    </row>
    <row r="1053" spans="5:5" ht="15" customHeight="1">
      <c r="E1053" s="36"/>
    </row>
    <row r="1054" spans="5:5" ht="15" customHeight="1">
      <c r="E1054" s="36"/>
    </row>
    <row r="1055" spans="5:5" ht="15" customHeight="1">
      <c r="E1055" s="36"/>
    </row>
    <row r="1056" spans="5:5" ht="15" customHeight="1">
      <c r="E1056" s="36"/>
    </row>
    <row r="1057" spans="5:5" ht="15" customHeight="1">
      <c r="E1057" s="36"/>
    </row>
    <row r="1058" spans="5:5" ht="15" customHeight="1">
      <c r="E1058" s="36"/>
    </row>
    <row r="1059" spans="5:5" ht="15" customHeight="1">
      <c r="E1059" s="36"/>
    </row>
    <row r="1060" spans="5:5" ht="15" customHeight="1">
      <c r="E1060" s="36"/>
    </row>
    <row r="1061" spans="5:5" ht="15" customHeight="1">
      <c r="E1061" s="36"/>
    </row>
    <row r="1062" spans="5:5" ht="15" customHeight="1">
      <c r="E1062" s="36"/>
    </row>
    <row r="1063" spans="5:5" ht="15" customHeight="1">
      <c r="E1063" s="36"/>
    </row>
    <row r="1064" spans="5:5" ht="15" customHeight="1">
      <c r="E1064" s="36"/>
    </row>
    <row r="1065" spans="5:5" ht="15" customHeight="1">
      <c r="E1065" s="36"/>
    </row>
    <row r="1066" spans="5:5" ht="15" customHeight="1">
      <c r="E1066" s="36"/>
    </row>
    <row r="1067" spans="5:5" ht="15" customHeight="1">
      <c r="E1067" s="36"/>
    </row>
    <row r="1068" spans="5:5" ht="15" customHeight="1">
      <c r="E1068" s="36"/>
    </row>
    <row r="1069" spans="5:5" ht="15" customHeight="1">
      <c r="E1069" s="36"/>
    </row>
    <row r="1070" spans="5:5" ht="15" customHeight="1">
      <c r="E1070" s="36"/>
    </row>
    <row r="1071" spans="5:5" ht="15" customHeight="1">
      <c r="E1071" s="36"/>
    </row>
    <row r="1072" spans="5:5" ht="15" customHeight="1">
      <c r="E1072" s="36"/>
    </row>
    <row r="1073" spans="5:5" ht="15" customHeight="1">
      <c r="E1073" s="36"/>
    </row>
    <row r="1074" spans="5:5" ht="15" customHeight="1">
      <c r="E1074" s="36"/>
    </row>
    <row r="1075" spans="5:5" ht="15" customHeight="1">
      <c r="E1075" s="36"/>
    </row>
    <row r="1076" spans="5:5" ht="15" customHeight="1">
      <c r="E1076" s="36"/>
    </row>
    <row r="1077" spans="5:5" ht="15" customHeight="1">
      <c r="E1077" s="36"/>
    </row>
    <row r="1078" spans="5:5" ht="15" customHeight="1">
      <c r="E1078" s="36"/>
    </row>
    <row r="1079" spans="5:5" ht="15" customHeight="1">
      <c r="E1079" s="36"/>
    </row>
    <row r="1080" spans="5:5" ht="15" customHeight="1">
      <c r="E1080" s="36"/>
    </row>
    <row r="1081" spans="5:5" ht="15" customHeight="1">
      <c r="E1081" s="36"/>
    </row>
    <row r="1082" spans="5:5" ht="15" customHeight="1">
      <c r="E1082" s="36"/>
    </row>
    <row r="1083" spans="5:5" ht="15" customHeight="1">
      <c r="E1083" s="36"/>
    </row>
    <row r="1084" spans="5:5" ht="15" customHeight="1">
      <c r="E1084" s="36"/>
    </row>
    <row r="1085" spans="5:5" ht="15" customHeight="1">
      <c r="E1085" s="36"/>
    </row>
    <row r="1086" spans="5:5" ht="15" customHeight="1">
      <c r="E1086" s="36"/>
    </row>
    <row r="1087" spans="5:5" ht="15" customHeight="1">
      <c r="E1087" s="36"/>
    </row>
    <row r="1088" spans="5:5" ht="15" customHeight="1">
      <c r="E1088" s="36"/>
    </row>
    <row r="1089" spans="5:5" ht="15" customHeight="1">
      <c r="E1089" s="36"/>
    </row>
    <row r="1090" spans="5:5" ht="15" customHeight="1">
      <c r="E1090" s="36"/>
    </row>
    <row r="1091" spans="5:5" ht="15" customHeight="1">
      <c r="E1091" s="36"/>
    </row>
    <row r="1092" spans="5:5" ht="15" customHeight="1">
      <c r="E1092" s="36"/>
    </row>
    <row r="1093" spans="5:5" ht="15" customHeight="1">
      <c r="E1093" s="36"/>
    </row>
    <row r="1094" spans="5:5" ht="15" customHeight="1">
      <c r="E1094" s="36"/>
    </row>
    <row r="1095" spans="5:5" ht="15" customHeight="1">
      <c r="E1095" s="36"/>
    </row>
    <row r="1096" spans="5:5" ht="15" customHeight="1">
      <c r="E1096" s="36"/>
    </row>
    <row r="1097" spans="5:5" ht="15" customHeight="1">
      <c r="E1097" s="36"/>
    </row>
    <row r="1098" spans="5:5" ht="15" customHeight="1">
      <c r="E1098" s="36"/>
    </row>
    <row r="1099" spans="5:5" ht="15" customHeight="1">
      <c r="E1099" s="36"/>
    </row>
    <row r="1100" spans="5:5" ht="15" customHeight="1">
      <c r="E1100" s="36"/>
    </row>
    <row r="1101" spans="5:5" ht="15" customHeight="1">
      <c r="E1101" s="36"/>
    </row>
    <row r="1102" spans="5:5" ht="15" customHeight="1">
      <c r="E1102" s="36"/>
    </row>
    <row r="1103" spans="5:5" ht="15" customHeight="1">
      <c r="E1103" s="36"/>
    </row>
    <row r="1104" spans="5:5" ht="15" customHeight="1">
      <c r="E1104" s="36"/>
    </row>
    <row r="1105" spans="5:5" ht="15" customHeight="1">
      <c r="E1105" s="36"/>
    </row>
    <row r="1106" spans="5:5" ht="15" customHeight="1">
      <c r="E1106" s="36"/>
    </row>
    <row r="1107" spans="5:5" ht="15" customHeight="1">
      <c r="E1107" s="36"/>
    </row>
    <row r="1108" spans="5:5" ht="15" customHeight="1">
      <c r="E1108" s="36"/>
    </row>
    <row r="1109" spans="5:5" ht="15" customHeight="1">
      <c r="E1109" s="36"/>
    </row>
    <row r="1110" spans="5:5" ht="15" customHeight="1">
      <c r="E1110" s="36"/>
    </row>
    <row r="1111" spans="5:5" ht="15" customHeight="1">
      <c r="E1111" s="36"/>
    </row>
    <row r="1112" spans="5:5" ht="15" customHeight="1">
      <c r="E1112" s="36"/>
    </row>
    <row r="1113" spans="5:5" ht="15" customHeight="1">
      <c r="E1113" s="36"/>
    </row>
    <row r="1114" spans="5:5" ht="15" customHeight="1">
      <c r="E1114" s="36"/>
    </row>
    <row r="1115" spans="5:5" ht="15" customHeight="1">
      <c r="E1115" s="36"/>
    </row>
    <row r="1116" spans="5:5" ht="15" customHeight="1">
      <c r="E1116" s="36"/>
    </row>
    <row r="1117" spans="5:5" ht="15" customHeight="1">
      <c r="E1117" s="36"/>
    </row>
    <row r="1118" spans="5:5" ht="15" customHeight="1">
      <c r="E1118" s="36"/>
    </row>
    <row r="1119" spans="5:5" ht="15" customHeight="1">
      <c r="E1119" s="36"/>
    </row>
    <row r="1120" spans="5:5" ht="15" customHeight="1">
      <c r="E1120" s="36"/>
    </row>
    <row r="1121" spans="5:5" ht="15" customHeight="1">
      <c r="E1121" s="36"/>
    </row>
    <row r="1122" spans="5:5" ht="15" customHeight="1">
      <c r="E1122" s="36"/>
    </row>
    <row r="1123" spans="5:5" ht="15" customHeight="1">
      <c r="E1123" s="36"/>
    </row>
    <row r="1124" spans="5:5" ht="15" customHeight="1">
      <c r="E1124" s="36"/>
    </row>
    <row r="1125" spans="5:5" ht="15" customHeight="1">
      <c r="E1125" s="36"/>
    </row>
    <row r="1126" spans="5:5" ht="15" customHeight="1">
      <c r="E1126" s="36"/>
    </row>
    <row r="1127" spans="5:5" ht="15" customHeight="1">
      <c r="E1127" s="36"/>
    </row>
    <row r="1128" spans="5:5" ht="15" customHeight="1">
      <c r="E1128" s="36"/>
    </row>
    <row r="1129" spans="5:5" ht="15" customHeight="1">
      <c r="E1129" s="36"/>
    </row>
    <row r="1130" spans="5:5" ht="15" customHeight="1">
      <c r="E1130" s="36"/>
    </row>
    <row r="1131" spans="5:5" ht="15" customHeight="1">
      <c r="E1131" s="36"/>
    </row>
    <row r="1132" spans="5:5" ht="15" customHeight="1">
      <c r="E1132" s="36"/>
    </row>
    <row r="1133" spans="5:5" ht="15" customHeight="1">
      <c r="E1133" s="36"/>
    </row>
    <row r="1134" spans="5:5" ht="15" customHeight="1">
      <c r="E1134" s="36"/>
    </row>
    <row r="1135" spans="5:5" ht="15" customHeight="1">
      <c r="E1135" s="36"/>
    </row>
    <row r="1136" spans="5:5" ht="15" customHeight="1">
      <c r="E1136" s="36"/>
    </row>
    <row r="1137" spans="5:5" ht="15" customHeight="1">
      <c r="E1137" s="36"/>
    </row>
    <row r="1138" spans="5:5" ht="15" customHeight="1">
      <c r="E1138" s="36"/>
    </row>
    <row r="1139" spans="5:5" ht="15" customHeight="1">
      <c r="E1139" s="36"/>
    </row>
    <row r="1140" spans="5:5" ht="15" customHeight="1">
      <c r="E1140" s="36"/>
    </row>
    <row r="1141" spans="5:5" ht="15" customHeight="1">
      <c r="E1141" s="36"/>
    </row>
    <row r="1142" spans="5:5" ht="15" customHeight="1">
      <c r="E1142" s="36"/>
    </row>
    <row r="1143" spans="5:5" ht="15" customHeight="1">
      <c r="E1143" s="36"/>
    </row>
    <row r="1144" spans="5:5" ht="15" customHeight="1">
      <c r="E1144" s="36"/>
    </row>
    <row r="1145" spans="5:5" ht="15" customHeight="1">
      <c r="E1145" s="36"/>
    </row>
    <row r="1146" spans="5:5" ht="15" customHeight="1">
      <c r="E1146" s="36"/>
    </row>
    <row r="1147" spans="5:5" ht="15" customHeight="1">
      <c r="E1147" s="36"/>
    </row>
    <row r="1148" spans="5:5" ht="15" customHeight="1">
      <c r="E1148" s="36"/>
    </row>
    <row r="1149" spans="5:5" ht="15" customHeight="1">
      <c r="E1149" s="36"/>
    </row>
    <row r="1150" spans="5:5" ht="15" customHeight="1">
      <c r="E1150" s="36"/>
    </row>
    <row r="1151" spans="5:5" ht="15" customHeight="1">
      <c r="E1151" s="36"/>
    </row>
    <row r="1152" spans="5:5" ht="15" customHeight="1">
      <c r="E1152" s="36"/>
    </row>
    <row r="1153" spans="5:5" ht="15" customHeight="1">
      <c r="E1153" s="36"/>
    </row>
    <row r="1154" spans="5:5" ht="15" customHeight="1">
      <c r="E1154" s="36"/>
    </row>
    <row r="1155" spans="5:5" ht="15" customHeight="1">
      <c r="E1155" s="36"/>
    </row>
    <row r="1156" spans="5:5" ht="15" customHeight="1">
      <c r="E1156" s="36"/>
    </row>
    <row r="1157" spans="5:5" ht="15" customHeight="1">
      <c r="E1157" s="36"/>
    </row>
    <row r="1158" spans="5:5" ht="15" customHeight="1">
      <c r="E1158" s="36"/>
    </row>
    <row r="1159" spans="5:5" ht="15" customHeight="1">
      <c r="E1159" s="36"/>
    </row>
    <row r="1160" spans="5:5" ht="15" customHeight="1">
      <c r="E1160" s="36"/>
    </row>
    <row r="1161" spans="5:5" ht="15" customHeight="1">
      <c r="E1161" s="36"/>
    </row>
    <row r="1162" spans="5:5" ht="15" customHeight="1">
      <c r="E1162" s="36"/>
    </row>
    <row r="1163" spans="5:5" ht="15" customHeight="1">
      <c r="E1163" s="36"/>
    </row>
    <row r="1164" spans="5:5" ht="15" customHeight="1">
      <c r="E1164" s="36"/>
    </row>
    <row r="1165" spans="5:5" ht="15" customHeight="1">
      <c r="E1165" s="36"/>
    </row>
    <row r="1166" spans="5:5" ht="15" customHeight="1">
      <c r="E1166" s="36"/>
    </row>
    <row r="1167" spans="5:5" ht="15" customHeight="1">
      <c r="E1167" s="36"/>
    </row>
    <row r="1168" spans="5:5" ht="15" customHeight="1">
      <c r="E1168" s="36"/>
    </row>
    <row r="1169" spans="5:5" ht="15" customHeight="1">
      <c r="E1169" s="36"/>
    </row>
    <row r="1170" spans="5:5" ht="15" customHeight="1">
      <c r="E1170" s="36"/>
    </row>
    <row r="1171" spans="5:5" ht="15" customHeight="1">
      <c r="E1171" s="36"/>
    </row>
    <row r="1172" spans="5:5" ht="15" customHeight="1">
      <c r="E1172" s="36"/>
    </row>
    <row r="1173" spans="5:5" ht="15" customHeight="1">
      <c r="E1173" s="36"/>
    </row>
    <row r="1174" spans="5:5" ht="15" customHeight="1">
      <c r="E1174" s="36"/>
    </row>
    <row r="1175" spans="5:5" ht="15" customHeight="1">
      <c r="E1175" s="36"/>
    </row>
    <row r="1176" spans="5:5" ht="15" customHeight="1">
      <c r="E1176" s="36"/>
    </row>
    <row r="1177" spans="5:5" ht="15" customHeight="1">
      <c r="E1177" s="36"/>
    </row>
    <row r="1178" spans="5:5" ht="15" customHeight="1">
      <c r="E1178" s="36"/>
    </row>
    <row r="1179" spans="5:5" ht="15" customHeight="1">
      <c r="E1179" s="36"/>
    </row>
    <row r="1180" spans="5:5" ht="15" customHeight="1">
      <c r="E1180" s="36"/>
    </row>
    <row r="1181" spans="5:5" ht="15" customHeight="1">
      <c r="E1181" s="36"/>
    </row>
    <row r="1182" spans="5:5" ht="15" customHeight="1">
      <c r="E1182" s="36"/>
    </row>
    <row r="1183" spans="5:5" ht="15" customHeight="1">
      <c r="E1183" s="36"/>
    </row>
    <row r="1184" spans="5:5" ht="15" customHeight="1">
      <c r="E1184" s="36"/>
    </row>
    <row r="1185" spans="5:5" ht="15" customHeight="1">
      <c r="E1185" s="36"/>
    </row>
    <row r="1186" spans="5:5" ht="15" customHeight="1">
      <c r="E1186" s="36"/>
    </row>
    <row r="1187" spans="5:5" ht="15" customHeight="1">
      <c r="E1187" s="36"/>
    </row>
    <row r="1188" spans="5:5" ht="15" customHeight="1">
      <c r="E1188" s="36"/>
    </row>
    <row r="1189" spans="5:5" ht="15" customHeight="1">
      <c r="E1189" s="36"/>
    </row>
    <row r="1190" spans="5:5" ht="15" customHeight="1">
      <c r="E1190" s="36"/>
    </row>
    <row r="1191" spans="5:5" ht="15" customHeight="1">
      <c r="E1191" s="36"/>
    </row>
    <row r="1192" spans="5:5" ht="15" customHeight="1">
      <c r="E1192" s="36"/>
    </row>
    <row r="1193" spans="5:5" ht="15" customHeight="1">
      <c r="E1193" s="36"/>
    </row>
    <row r="1194" spans="5:5" ht="15" customHeight="1">
      <c r="E1194" s="36"/>
    </row>
    <row r="1195" spans="5:5" ht="15" customHeight="1">
      <c r="E1195" s="36"/>
    </row>
    <row r="1196" spans="5:5" ht="15" customHeight="1">
      <c r="E1196" s="36"/>
    </row>
    <row r="1197" spans="5:5" ht="15" customHeight="1">
      <c r="E1197" s="36"/>
    </row>
    <row r="1198" spans="5:5" ht="15" customHeight="1">
      <c r="E1198" s="36"/>
    </row>
    <row r="1199" spans="5:5" ht="15" customHeight="1">
      <c r="E1199" s="36"/>
    </row>
    <row r="1200" spans="5:5" ht="15" customHeight="1">
      <c r="E1200" s="36"/>
    </row>
    <row r="1201" spans="5:5" ht="15" customHeight="1">
      <c r="E1201" s="36"/>
    </row>
    <row r="1202" spans="5:5" ht="15" customHeight="1">
      <c r="E1202" s="36"/>
    </row>
    <row r="1203" spans="5:5" ht="15" customHeight="1">
      <c r="E1203" s="36"/>
    </row>
    <row r="1204" spans="5:5" ht="15" customHeight="1">
      <c r="E1204" s="36"/>
    </row>
    <row r="1205" spans="5:5" ht="15" customHeight="1">
      <c r="E1205" s="36"/>
    </row>
    <row r="1206" spans="5:5" ht="15" customHeight="1">
      <c r="E1206" s="36"/>
    </row>
    <row r="1207" spans="5:5" ht="15" customHeight="1">
      <c r="E1207" s="36"/>
    </row>
    <row r="1208" spans="5:5" ht="15" customHeight="1">
      <c r="E1208" s="36"/>
    </row>
    <row r="1209" spans="5:5" ht="15" customHeight="1">
      <c r="E1209" s="36"/>
    </row>
    <row r="1210" spans="5:5" ht="15" customHeight="1">
      <c r="E1210" s="36"/>
    </row>
    <row r="1211" spans="5:5" ht="15" customHeight="1">
      <c r="E1211" s="36"/>
    </row>
    <row r="1212" spans="5:5" ht="15" customHeight="1">
      <c r="E1212" s="36"/>
    </row>
    <row r="1213" spans="5:5" ht="15" customHeight="1">
      <c r="E1213" s="36"/>
    </row>
    <row r="1214" spans="5:5" ht="15" customHeight="1">
      <c r="E1214" s="36"/>
    </row>
    <row r="1215" spans="5:5" ht="15" customHeight="1">
      <c r="E1215" s="36"/>
    </row>
    <row r="1216" spans="5:5" ht="15" customHeight="1">
      <c r="E1216" s="36"/>
    </row>
    <row r="1217" spans="5:5" ht="15" customHeight="1">
      <c r="E1217" s="36"/>
    </row>
    <row r="1218" spans="5:5" ht="15" customHeight="1">
      <c r="E1218" s="36"/>
    </row>
    <row r="1219" spans="5:5" ht="15" customHeight="1">
      <c r="E1219" s="36"/>
    </row>
    <row r="1220" spans="5:5" ht="15" customHeight="1">
      <c r="E1220" s="36"/>
    </row>
    <row r="1221" spans="5:5" ht="15" customHeight="1">
      <c r="E1221" s="36"/>
    </row>
    <row r="1222" spans="5:5" ht="15" customHeight="1">
      <c r="E1222" s="36"/>
    </row>
    <row r="1223" spans="5:5" ht="15" customHeight="1">
      <c r="E1223" s="36"/>
    </row>
    <row r="1224" spans="5:5" ht="15" customHeight="1">
      <c r="E1224" s="36"/>
    </row>
    <row r="1225" spans="5:5" ht="15" customHeight="1">
      <c r="E1225" s="36"/>
    </row>
    <row r="1226" spans="5:5" ht="15" customHeight="1">
      <c r="E1226" s="36"/>
    </row>
    <row r="1227" spans="5:5" ht="15" customHeight="1">
      <c r="E1227" s="36"/>
    </row>
    <row r="1228" spans="5:5" ht="15" customHeight="1">
      <c r="E1228" s="36"/>
    </row>
    <row r="1229" spans="5:5" ht="15" customHeight="1">
      <c r="E1229" s="36"/>
    </row>
    <row r="1230" spans="5:5" ht="15" customHeight="1">
      <c r="E1230" s="36"/>
    </row>
    <row r="1231" spans="5:5" ht="15" customHeight="1">
      <c r="E1231" s="36"/>
    </row>
    <row r="1232" spans="5:5" ht="15" customHeight="1">
      <c r="E1232" s="36"/>
    </row>
    <row r="1233" spans="5:5" ht="15" customHeight="1">
      <c r="E1233" s="36"/>
    </row>
    <row r="1234" spans="5:5" ht="15" customHeight="1">
      <c r="E1234" s="36"/>
    </row>
    <row r="1235" spans="5:5" ht="15" customHeight="1">
      <c r="E1235" s="36"/>
    </row>
    <row r="1236" spans="5:5" ht="15" customHeight="1">
      <c r="E1236" s="36"/>
    </row>
    <row r="1237" spans="5:5" ht="15" customHeight="1">
      <c r="E1237" s="36"/>
    </row>
    <row r="1238" spans="5:5" ht="15" customHeight="1">
      <c r="E1238" s="36"/>
    </row>
    <row r="1239" spans="5:5" ht="15" customHeight="1">
      <c r="E1239" s="36"/>
    </row>
    <row r="1240" spans="5:5" ht="15" customHeight="1">
      <c r="E1240" s="36"/>
    </row>
    <row r="1241" spans="5:5" ht="15" customHeight="1">
      <c r="E1241" s="36"/>
    </row>
    <row r="1242" spans="5:5" ht="15" customHeight="1">
      <c r="E1242" s="36"/>
    </row>
    <row r="1243" spans="5:5" ht="15" customHeight="1">
      <c r="E1243" s="36"/>
    </row>
    <row r="1244" spans="5:5" ht="15" customHeight="1">
      <c r="E1244" s="36"/>
    </row>
    <row r="1245" spans="5:5" ht="15" customHeight="1">
      <c r="E1245" s="36"/>
    </row>
    <row r="1246" spans="5:5" ht="15" customHeight="1">
      <c r="E1246" s="36"/>
    </row>
    <row r="1247" spans="5:5" ht="15" customHeight="1">
      <c r="E1247" s="36"/>
    </row>
    <row r="1248" spans="5:5" ht="15" customHeight="1">
      <c r="E1248" s="36"/>
    </row>
    <row r="1249" spans="5:5" ht="15" customHeight="1">
      <c r="E1249" s="36"/>
    </row>
    <row r="1250" spans="5:5" ht="15" customHeight="1">
      <c r="E1250" s="36"/>
    </row>
    <row r="1251" spans="5:5" ht="15" customHeight="1">
      <c r="E1251" s="36"/>
    </row>
    <row r="1252" spans="5:5" ht="15" customHeight="1">
      <c r="E1252" s="36"/>
    </row>
    <row r="1253" spans="5:5" ht="15" customHeight="1">
      <c r="E1253" s="36"/>
    </row>
    <row r="1254" spans="5:5" ht="15" customHeight="1">
      <c r="E1254" s="36"/>
    </row>
    <row r="1255" spans="5:5" ht="15" customHeight="1">
      <c r="E1255" s="36"/>
    </row>
    <row r="1256" spans="5:5" ht="15" customHeight="1">
      <c r="E1256" s="36"/>
    </row>
    <row r="1257" spans="5:5" ht="15" customHeight="1">
      <c r="E1257" s="36"/>
    </row>
    <row r="1258" spans="5:5" ht="15" customHeight="1">
      <c r="E1258" s="36"/>
    </row>
    <row r="1259" spans="5:5" ht="15" customHeight="1">
      <c r="E1259" s="36"/>
    </row>
    <row r="1260" spans="5:5" ht="15" customHeight="1">
      <c r="E1260" s="36"/>
    </row>
    <row r="1261" spans="5:5" ht="15" customHeight="1">
      <c r="E1261" s="36"/>
    </row>
    <row r="1262" spans="5:5" ht="15" customHeight="1">
      <c r="E1262" s="36"/>
    </row>
    <row r="1263" spans="5:5" ht="15" customHeight="1">
      <c r="E1263" s="36"/>
    </row>
    <row r="1264" spans="5:5" ht="15" customHeight="1">
      <c r="E1264" s="36"/>
    </row>
    <row r="1265" spans="5:5" ht="15" customHeight="1">
      <c r="E1265" s="36"/>
    </row>
    <row r="1266" spans="5:5" ht="15" customHeight="1">
      <c r="E1266" s="36"/>
    </row>
    <row r="1267" spans="5:5" ht="15" customHeight="1">
      <c r="E1267" s="36"/>
    </row>
    <row r="1268" spans="5:5" ht="15" customHeight="1">
      <c r="E1268" s="36"/>
    </row>
    <row r="1269" spans="5:5" ht="15" customHeight="1">
      <c r="E1269" s="36"/>
    </row>
    <row r="1270" spans="5:5" ht="15" customHeight="1">
      <c r="E1270" s="36"/>
    </row>
    <row r="1271" spans="5:5" ht="15" customHeight="1">
      <c r="E1271" s="36"/>
    </row>
    <row r="1272" spans="5:5" ht="15" customHeight="1">
      <c r="E1272" s="36"/>
    </row>
    <row r="1273" spans="5:5" ht="15" customHeight="1">
      <c r="E1273" s="36"/>
    </row>
    <row r="1274" spans="5:5" ht="15" customHeight="1">
      <c r="E1274" s="36"/>
    </row>
    <row r="1275" spans="5:5" ht="15" customHeight="1">
      <c r="E1275" s="36"/>
    </row>
    <row r="1276" spans="5:5" ht="15" customHeight="1">
      <c r="E1276" s="36"/>
    </row>
    <row r="1277" spans="5:5" ht="15" customHeight="1">
      <c r="E1277" s="36"/>
    </row>
    <row r="1278" spans="5:5" ht="15" customHeight="1">
      <c r="E1278" s="36"/>
    </row>
    <row r="1279" spans="5:5" ht="15" customHeight="1">
      <c r="E1279" s="36"/>
    </row>
    <row r="1280" spans="5:5" ht="15" customHeight="1">
      <c r="E1280" s="36"/>
    </row>
    <row r="1281" spans="5:5" ht="15" customHeight="1">
      <c r="E1281" s="36"/>
    </row>
    <row r="1282" spans="5:5" ht="15" customHeight="1">
      <c r="E1282" s="36"/>
    </row>
    <row r="1283" spans="5:5" ht="15" customHeight="1">
      <c r="E1283" s="36"/>
    </row>
    <row r="1284" spans="5:5" ht="15" customHeight="1">
      <c r="E1284" s="36"/>
    </row>
    <row r="1285" spans="5:5" ht="15" customHeight="1">
      <c r="E1285" s="36"/>
    </row>
    <row r="1286" spans="5:5" ht="15" customHeight="1">
      <c r="E1286" s="36"/>
    </row>
    <row r="1287" spans="5:5" ht="15" customHeight="1">
      <c r="E1287" s="36"/>
    </row>
    <row r="1288" spans="5:5" ht="15" customHeight="1">
      <c r="E1288" s="36"/>
    </row>
    <row r="1289" spans="5:5" ht="15" customHeight="1">
      <c r="E1289" s="36"/>
    </row>
    <row r="1290" spans="5:5" ht="15" customHeight="1">
      <c r="E1290" s="36"/>
    </row>
    <row r="1291" spans="5:5" ht="15" customHeight="1">
      <c r="E1291" s="36"/>
    </row>
    <row r="1292" spans="5:5" ht="15" customHeight="1">
      <c r="E1292" s="36"/>
    </row>
    <row r="1293" spans="5:5" ht="15" customHeight="1">
      <c r="E1293" s="36"/>
    </row>
    <row r="1294" spans="5:5" ht="15" customHeight="1">
      <c r="E1294" s="36"/>
    </row>
    <row r="1295" spans="5:5" ht="15" customHeight="1">
      <c r="E1295" s="36"/>
    </row>
    <row r="1296" spans="5:5" ht="15" customHeight="1">
      <c r="E1296" s="36"/>
    </row>
    <row r="1297" spans="5:5" ht="15" customHeight="1">
      <c r="E1297" s="36"/>
    </row>
    <row r="1298" spans="5:5" ht="15" customHeight="1">
      <c r="E1298" s="36"/>
    </row>
    <row r="1299" spans="5:5" ht="15" customHeight="1">
      <c r="E1299" s="36"/>
    </row>
    <row r="1300" spans="5:5" ht="15" customHeight="1">
      <c r="E1300" s="36"/>
    </row>
    <row r="1301" spans="5:5" ht="15" customHeight="1">
      <c r="E1301" s="36"/>
    </row>
    <row r="1302" spans="5:5" ht="15" customHeight="1">
      <c r="E1302" s="36"/>
    </row>
    <row r="1303" spans="5:5" ht="15" customHeight="1">
      <c r="E1303" s="36"/>
    </row>
    <row r="1304" spans="5:5" ht="15" customHeight="1">
      <c r="E1304" s="36"/>
    </row>
    <row r="1305" spans="5:5" ht="15" customHeight="1">
      <c r="E1305" s="36"/>
    </row>
    <row r="1306" spans="5:5" ht="15" customHeight="1">
      <c r="E1306" s="36"/>
    </row>
    <row r="1307" spans="5:5" ht="15" customHeight="1">
      <c r="E1307" s="36"/>
    </row>
    <row r="1308" spans="5:5" ht="15" customHeight="1">
      <c r="E1308" s="36"/>
    </row>
    <row r="1309" spans="5:5" ht="15" customHeight="1">
      <c r="E1309" s="36"/>
    </row>
    <row r="1310" spans="5:5" ht="15" customHeight="1">
      <c r="E1310" s="36"/>
    </row>
    <row r="1311" spans="5:5" ht="15" customHeight="1">
      <c r="E1311" s="36"/>
    </row>
    <row r="1312" spans="5:5" ht="15" customHeight="1">
      <c r="E1312" s="36"/>
    </row>
    <row r="1313" spans="5:5" ht="15" customHeight="1">
      <c r="E1313" s="36"/>
    </row>
    <row r="1314" spans="5:5" ht="15" customHeight="1">
      <c r="E1314" s="36"/>
    </row>
    <row r="1315" spans="5:5" ht="15" customHeight="1">
      <c r="E1315" s="36"/>
    </row>
    <row r="1316" spans="5:5" ht="15" customHeight="1">
      <c r="E1316" s="36"/>
    </row>
    <row r="1317" spans="5:5" ht="15" customHeight="1">
      <c r="E1317" s="36"/>
    </row>
    <row r="1318" spans="5:5" ht="15" customHeight="1">
      <c r="E1318" s="36"/>
    </row>
    <row r="1319" spans="5:5" ht="15" customHeight="1">
      <c r="E1319" s="36"/>
    </row>
    <row r="1320" spans="5:5" ht="15" customHeight="1">
      <c r="E1320" s="36"/>
    </row>
    <row r="1321" spans="5:5" ht="15" customHeight="1">
      <c r="E1321" s="36"/>
    </row>
    <row r="1322" spans="5:5" ht="15" customHeight="1">
      <c r="E1322" s="36"/>
    </row>
    <row r="1323" spans="5:5" ht="15" customHeight="1">
      <c r="E1323" s="36"/>
    </row>
    <row r="1324" spans="5:5" ht="15" customHeight="1">
      <c r="E1324" s="36"/>
    </row>
    <row r="1325" spans="5:5" ht="15" customHeight="1">
      <c r="E1325" s="36"/>
    </row>
    <row r="1326" spans="5:5" ht="15" customHeight="1">
      <c r="E1326" s="36"/>
    </row>
    <row r="1327" spans="5:5" ht="15" customHeight="1">
      <c r="E1327" s="36"/>
    </row>
    <row r="1328" spans="5:5" ht="15" customHeight="1">
      <c r="E1328" s="36"/>
    </row>
    <row r="1329" spans="5:5" ht="15" customHeight="1">
      <c r="E1329" s="36"/>
    </row>
    <row r="1330" spans="5:5" ht="15" customHeight="1">
      <c r="E1330" s="36"/>
    </row>
    <row r="1331" spans="5:5" ht="15" customHeight="1">
      <c r="E1331" s="36"/>
    </row>
    <row r="1332" spans="5:5" ht="15" customHeight="1">
      <c r="E1332" s="36"/>
    </row>
    <row r="1333" spans="5:5" ht="15" customHeight="1">
      <c r="E1333" s="36"/>
    </row>
    <row r="1334" spans="5:5" ht="15" customHeight="1">
      <c r="E1334" s="36"/>
    </row>
    <row r="1335" spans="5:5" ht="15" customHeight="1">
      <c r="E1335" s="36"/>
    </row>
    <row r="1336" spans="5:5" ht="15" customHeight="1">
      <c r="E1336" s="36"/>
    </row>
    <row r="1337" spans="5:5" ht="15" customHeight="1">
      <c r="E1337" s="36"/>
    </row>
    <row r="1338" spans="5:5" ht="15" customHeight="1">
      <c r="E1338" s="36"/>
    </row>
    <row r="1339" spans="5:5" ht="15" customHeight="1">
      <c r="E1339" s="36"/>
    </row>
    <row r="1340" spans="5:5" ht="15" customHeight="1">
      <c r="E1340" s="36"/>
    </row>
    <row r="1341" spans="5:5" ht="15" customHeight="1">
      <c r="E1341" s="36"/>
    </row>
    <row r="1342" spans="5:5" ht="15" customHeight="1">
      <c r="E1342" s="36"/>
    </row>
    <row r="1343" spans="5:5" ht="15" customHeight="1">
      <c r="E1343" s="36"/>
    </row>
    <row r="1344" spans="5:5" ht="15" customHeight="1">
      <c r="E1344" s="36"/>
    </row>
    <row r="1345" spans="5:5" ht="15" customHeight="1">
      <c r="E1345" s="36"/>
    </row>
    <row r="1346" spans="5:5" ht="15" customHeight="1">
      <c r="E1346" s="36"/>
    </row>
    <row r="1347" spans="5:5" ht="15" customHeight="1">
      <c r="E1347" s="36"/>
    </row>
    <row r="1348" spans="5:5" ht="15" customHeight="1">
      <c r="E1348" s="36"/>
    </row>
    <row r="1349" spans="5:5" ht="15" customHeight="1">
      <c r="E1349" s="36"/>
    </row>
    <row r="1350" spans="5:5" ht="15" customHeight="1">
      <c r="E1350" s="36"/>
    </row>
    <row r="1351" spans="5:5" ht="15" customHeight="1">
      <c r="E1351" s="36"/>
    </row>
    <row r="1352" spans="5:5" ht="15" customHeight="1">
      <c r="E1352" s="36"/>
    </row>
    <row r="1353" spans="5:5" ht="15" customHeight="1">
      <c r="E1353" s="36"/>
    </row>
    <row r="1354" spans="5:5" ht="15" customHeight="1">
      <c r="E1354" s="36"/>
    </row>
    <row r="1355" spans="5:5" ht="15" customHeight="1">
      <c r="E1355" s="36"/>
    </row>
    <row r="1356" spans="5:5" ht="15" customHeight="1">
      <c r="E1356" s="36"/>
    </row>
    <row r="1357" spans="5:5" ht="15" customHeight="1">
      <c r="E1357" s="36"/>
    </row>
    <row r="1358" spans="5:5" ht="15" customHeight="1">
      <c r="E1358" s="36"/>
    </row>
    <row r="1359" spans="5:5" ht="15" customHeight="1">
      <c r="E1359" s="36"/>
    </row>
    <row r="1360" spans="5:5" ht="15" customHeight="1">
      <c r="E1360" s="36"/>
    </row>
    <row r="1361" spans="5:5" ht="15" customHeight="1">
      <c r="E1361" s="36"/>
    </row>
    <row r="1362" spans="5:5" ht="15" customHeight="1">
      <c r="E1362" s="36"/>
    </row>
    <row r="1363" spans="5:5" ht="15" customHeight="1">
      <c r="E1363" s="36"/>
    </row>
    <row r="1364" spans="5:5" ht="15" customHeight="1">
      <c r="E1364" s="36"/>
    </row>
    <row r="1365" spans="5:5" ht="15" customHeight="1">
      <c r="E1365" s="36"/>
    </row>
    <row r="1366" spans="5:5" ht="15" customHeight="1">
      <c r="E1366" s="36"/>
    </row>
    <row r="1367" spans="5:5" ht="15" customHeight="1">
      <c r="E1367" s="36"/>
    </row>
    <row r="1368" spans="5:5" ht="15" customHeight="1">
      <c r="E1368" s="36"/>
    </row>
    <row r="1369" spans="5:5" ht="15" customHeight="1">
      <c r="E1369" s="36"/>
    </row>
    <row r="1370" spans="5:5" ht="15" customHeight="1">
      <c r="E1370" s="36"/>
    </row>
    <row r="1371" spans="5:5" ht="15" customHeight="1">
      <c r="E1371" s="36"/>
    </row>
    <row r="1372" spans="5:5" ht="15" customHeight="1">
      <c r="E1372" s="36"/>
    </row>
    <row r="1373" spans="5:5" ht="15" customHeight="1">
      <c r="E1373" s="36"/>
    </row>
    <row r="1374" spans="5:5" ht="15" customHeight="1">
      <c r="E1374" s="36"/>
    </row>
    <row r="1375" spans="5:5" ht="15" customHeight="1">
      <c r="E1375" s="36"/>
    </row>
    <row r="1376" spans="5:5" ht="15" customHeight="1">
      <c r="E1376" s="36"/>
    </row>
    <row r="1377" spans="5:5" ht="15" customHeight="1">
      <c r="E1377" s="36"/>
    </row>
    <row r="1378" spans="5:5" ht="15" customHeight="1">
      <c r="E1378" s="36"/>
    </row>
    <row r="1379" spans="5:5" ht="15" customHeight="1">
      <c r="E1379" s="36"/>
    </row>
    <row r="1380" spans="5:5" ht="15" customHeight="1">
      <c r="E1380" s="36"/>
    </row>
    <row r="1381" spans="5:5" ht="15" customHeight="1">
      <c r="E1381" s="36"/>
    </row>
    <row r="1382" spans="5:5" ht="15" customHeight="1">
      <c r="E1382" s="36"/>
    </row>
    <row r="1383" spans="5:5" ht="15" customHeight="1">
      <c r="E1383" s="36"/>
    </row>
    <row r="1384" spans="5:5" ht="15" customHeight="1">
      <c r="E1384" s="36"/>
    </row>
    <row r="1385" spans="5:5" ht="15" customHeight="1">
      <c r="E1385" s="36"/>
    </row>
    <row r="1386" spans="5:5" ht="15" customHeight="1">
      <c r="E1386" s="36"/>
    </row>
    <row r="1387" spans="5:5" ht="15" customHeight="1">
      <c r="E1387" s="36"/>
    </row>
    <row r="1388" spans="5:5" ht="15" customHeight="1">
      <c r="E1388" s="36"/>
    </row>
    <row r="1389" spans="5:5" ht="15" customHeight="1">
      <c r="E1389" s="36"/>
    </row>
    <row r="1390" spans="5:5" ht="15" customHeight="1">
      <c r="E1390" s="36"/>
    </row>
    <row r="1391" spans="5:5" ht="15" customHeight="1">
      <c r="E1391" s="36"/>
    </row>
    <row r="1392" spans="5:5" ht="15" customHeight="1">
      <c r="E1392" s="36"/>
    </row>
    <row r="1393" spans="5:5" ht="15" customHeight="1">
      <c r="E1393" s="36"/>
    </row>
    <row r="1394" spans="5:5" ht="15" customHeight="1">
      <c r="E1394" s="36"/>
    </row>
    <row r="1395" spans="5:5" ht="15" customHeight="1">
      <c r="E1395" s="36"/>
    </row>
    <row r="1396" spans="5:5" ht="15" customHeight="1">
      <c r="E1396" s="36"/>
    </row>
    <row r="1397" spans="5:5" ht="15" customHeight="1">
      <c r="E1397" s="36"/>
    </row>
    <row r="1398" spans="5:5" ht="15" customHeight="1">
      <c r="E1398" s="36"/>
    </row>
    <row r="1399" spans="5:5" ht="15" customHeight="1">
      <c r="E1399" s="36"/>
    </row>
    <row r="1400" spans="5:5" ht="15" customHeight="1">
      <c r="E1400" s="36"/>
    </row>
    <row r="1401" spans="5:5" ht="15" customHeight="1">
      <c r="E1401" s="36"/>
    </row>
    <row r="1402" spans="5:5" ht="15" customHeight="1">
      <c r="E1402" s="36"/>
    </row>
    <row r="1403" spans="5:5" ht="15" customHeight="1">
      <c r="E1403" s="36"/>
    </row>
    <row r="1404" spans="5:5" ht="15" customHeight="1">
      <c r="E1404" s="36"/>
    </row>
    <row r="1405" spans="5:5" ht="15" customHeight="1">
      <c r="E1405" s="36"/>
    </row>
    <row r="1406" spans="5:5" ht="15" customHeight="1">
      <c r="E1406" s="36"/>
    </row>
    <row r="1407" spans="5:5" ht="15" customHeight="1">
      <c r="E1407" s="36"/>
    </row>
    <row r="1408" spans="5:5" ht="15" customHeight="1">
      <c r="E1408" s="36"/>
    </row>
    <row r="1409" spans="5:5" ht="15" customHeight="1">
      <c r="E1409" s="36"/>
    </row>
    <row r="1410" spans="5:5" ht="15" customHeight="1">
      <c r="E1410" s="36"/>
    </row>
    <row r="1411" spans="5:5" ht="15" customHeight="1">
      <c r="E1411" s="36"/>
    </row>
    <row r="1412" spans="5:5" ht="15" customHeight="1">
      <c r="E1412" s="36"/>
    </row>
    <row r="1413" spans="5:5" ht="15" customHeight="1">
      <c r="E1413" s="36"/>
    </row>
    <row r="1414" spans="5:5" ht="15" customHeight="1">
      <c r="E1414" s="36"/>
    </row>
    <row r="1415" spans="5:5" ht="15" customHeight="1">
      <c r="E1415" s="36"/>
    </row>
    <row r="1416" spans="5:5" ht="15" customHeight="1">
      <c r="E1416" s="36"/>
    </row>
    <row r="1417" spans="5:5" ht="15" customHeight="1">
      <c r="E1417" s="36"/>
    </row>
    <row r="1418" spans="5:5" ht="15" customHeight="1">
      <c r="E1418" s="36"/>
    </row>
    <row r="1419" spans="5:5" ht="15" customHeight="1">
      <c r="E1419" s="36"/>
    </row>
    <row r="1420" spans="5:5" ht="15" customHeight="1">
      <c r="E1420" s="36"/>
    </row>
    <row r="1421" spans="5:5" ht="15" customHeight="1">
      <c r="E1421" s="36"/>
    </row>
    <row r="1422" spans="5:5" ht="15" customHeight="1">
      <c r="E1422" s="36"/>
    </row>
    <row r="1423" spans="5:5" ht="15" customHeight="1">
      <c r="E1423" s="36"/>
    </row>
    <row r="1424" spans="5:5" ht="15" customHeight="1">
      <c r="E1424" s="36"/>
    </row>
    <row r="1425" spans="5:5" ht="15" customHeight="1">
      <c r="E1425" s="36"/>
    </row>
    <row r="1426" spans="5:5" ht="15" customHeight="1">
      <c r="E1426" s="36"/>
    </row>
    <row r="1427" spans="5:5" ht="15" customHeight="1">
      <c r="E1427" s="36"/>
    </row>
    <row r="1428" spans="5:5" ht="15" customHeight="1">
      <c r="E1428" s="36"/>
    </row>
    <row r="1429" spans="5:5" ht="15" customHeight="1">
      <c r="E1429" s="36"/>
    </row>
    <row r="1430" spans="5:5" ht="15" customHeight="1">
      <c r="E1430" s="36"/>
    </row>
    <row r="1431" spans="5:5" ht="15" customHeight="1">
      <c r="E1431" s="36"/>
    </row>
    <row r="1432" spans="5:5" ht="15" customHeight="1">
      <c r="E1432" s="36"/>
    </row>
    <row r="1433" spans="5:5" ht="15" customHeight="1">
      <c r="E1433" s="36"/>
    </row>
    <row r="1434" spans="5:5" ht="15" customHeight="1">
      <c r="E1434" s="36"/>
    </row>
    <row r="1435" spans="5:5" ht="15" customHeight="1">
      <c r="E1435" s="36"/>
    </row>
    <row r="1436" spans="5:5" ht="15" customHeight="1">
      <c r="E1436" s="36"/>
    </row>
    <row r="1437" spans="5:5" ht="15" customHeight="1">
      <c r="E1437" s="36"/>
    </row>
    <row r="1438" spans="5:5" ht="15" customHeight="1">
      <c r="E1438" s="36"/>
    </row>
    <row r="1439" spans="5:5" ht="15" customHeight="1">
      <c r="E1439" s="36"/>
    </row>
    <row r="1440" spans="5:5" ht="15" customHeight="1">
      <c r="E1440" s="36"/>
    </row>
    <row r="1441" spans="5:5" ht="15" customHeight="1">
      <c r="E1441" s="36"/>
    </row>
    <row r="1442" spans="5:5" ht="15" customHeight="1">
      <c r="E1442" s="36"/>
    </row>
    <row r="1443" spans="5:5" ht="15" customHeight="1">
      <c r="E1443" s="36"/>
    </row>
    <row r="1444" spans="5:5" ht="15" customHeight="1">
      <c r="E1444" s="36"/>
    </row>
    <row r="1445" spans="5:5" ht="15" customHeight="1">
      <c r="E1445" s="36"/>
    </row>
    <row r="1446" spans="5:5" ht="15" customHeight="1">
      <c r="E1446" s="36"/>
    </row>
    <row r="1447" spans="5:5" ht="15" customHeight="1">
      <c r="E1447" s="36"/>
    </row>
    <row r="1448" spans="5:5" ht="15" customHeight="1">
      <c r="E1448" s="36"/>
    </row>
    <row r="1449" spans="5:5" ht="15" customHeight="1">
      <c r="E1449" s="36"/>
    </row>
    <row r="1450" spans="5:5" ht="15" customHeight="1">
      <c r="E1450" s="36"/>
    </row>
    <row r="1451" spans="5:5" ht="15" customHeight="1">
      <c r="E1451" s="36"/>
    </row>
    <row r="1452" spans="5:5" ht="15" customHeight="1">
      <c r="E1452" s="36"/>
    </row>
    <row r="1453" spans="5:5" ht="15" customHeight="1">
      <c r="E1453" s="36"/>
    </row>
    <row r="1454" spans="5:5" ht="15" customHeight="1">
      <c r="E1454" s="36"/>
    </row>
    <row r="1455" spans="5:5" ht="15" customHeight="1">
      <c r="E1455" s="36"/>
    </row>
    <row r="1456" spans="5:5" ht="15" customHeight="1">
      <c r="E1456" s="36"/>
    </row>
    <row r="1457" spans="5:5" ht="15" customHeight="1">
      <c r="E1457" s="36"/>
    </row>
    <row r="1458" spans="5:5" ht="15" customHeight="1">
      <c r="E1458" s="36"/>
    </row>
    <row r="1459" spans="5:5" ht="15" customHeight="1">
      <c r="E1459" s="36"/>
    </row>
    <row r="1460" spans="5:5" ht="15" customHeight="1">
      <c r="E1460" s="36"/>
    </row>
    <row r="1461" spans="5:5" ht="15" customHeight="1">
      <c r="E1461" s="36"/>
    </row>
    <row r="1462" spans="5:5" ht="15" customHeight="1">
      <c r="E1462" s="36"/>
    </row>
    <row r="1463" spans="5:5" ht="15" customHeight="1">
      <c r="E1463" s="36"/>
    </row>
    <row r="1464" spans="5:5" ht="15" customHeight="1">
      <c r="E1464" s="36"/>
    </row>
    <row r="1465" spans="5:5" ht="15" customHeight="1">
      <c r="E1465" s="36"/>
    </row>
    <row r="1466" spans="5:5" ht="15" customHeight="1">
      <c r="E1466" s="36"/>
    </row>
    <row r="1467" spans="5:5" ht="15" customHeight="1">
      <c r="E1467" s="36"/>
    </row>
    <row r="1468" spans="5:5" ht="15" customHeight="1">
      <c r="E1468" s="36"/>
    </row>
    <row r="1469" spans="5:5" ht="15" customHeight="1">
      <c r="E1469" s="36"/>
    </row>
    <row r="1470" spans="5:5" ht="15" customHeight="1">
      <c r="E1470" s="36"/>
    </row>
    <row r="1471" spans="5:5" ht="15" customHeight="1">
      <c r="E1471" s="36"/>
    </row>
    <row r="1472" spans="5:5" ht="15" customHeight="1">
      <c r="E1472" s="36"/>
    </row>
    <row r="1473" spans="5:5" ht="15" customHeight="1">
      <c r="E1473" s="36"/>
    </row>
    <row r="1474" spans="5:5" ht="15" customHeight="1">
      <c r="E1474" s="36"/>
    </row>
    <row r="1475" spans="5:5" ht="15" customHeight="1">
      <c r="E1475" s="36"/>
    </row>
    <row r="1476" spans="5:5" ht="15" customHeight="1">
      <c r="E1476" s="36"/>
    </row>
    <row r="1477" spans="5:5" ht="15" customHeight="1">
      <c r="E1477" s="36"/>
    </row>
    <row r="1478" spans="5:5" ht="15" customHeight="1">
      <c r="E1478" s="36"/>
    </row>
    <row r="1479" spans="5:5" ht="15" customHeight="1">
      <c r="E1479" s="36"/>
    </row>
    <row r="1480" spans="5:5" ht="15" customHeight="1">
      <c r="E1480" s="36"/>
    </row>
    <row r="1481" spans="5:5" ht="15" customHeight="1">
      <c r="E1481" s="36"/>
    </row>
    <row r="1482" spans="5:5" ht="15" customHeight="1">
      <c r="E1482" s="36"/>
    </row>
    <row r="1483" spans="5:5" ht="15" customHeight="1">
      <c r="E1483" s="36"/>
    </row>
    <row r="1484" spans="5:5" ht="15" customHeight="1">
      <c r="E1484" s="36"/>
    </row>
    <row r="1485" spans="5:5" ht="15" customHeight="1">
      <c r="E1485" s="36"/>
    </row>
    <row r="1486" spans="5:5" ht="15" customHeight="1">
      <c r="E1486" s="36"/>
    </row>
    <row r="1487" spans="5:5" ht="15" customHeight="1">
      <c r="E1487" s="36"/>
    </row>
    <row r="1488" spans="5:5" ht="15" customHeight="1">
      <c r="E1488" s="36"/>
    </row>
    <row r="1489" spans="5:5" ht="15" customHeight="1">
      <c r="E1489" s="36"/>
    </row>
    <row r="1490" spans="5:5" ht="15" customHeight="1">
      <c r="E1490" s="36"/>
    </row>
    <row r="1491" spans="5:5" ht="15" customHeight="1">
      <c r="E1491" s="36"/>
    </row>
    <row r="1492" spans="5:5" ht="15" customHeight="1">
      <c r="E1492" s="36"/>
    </row>
    <row r="1493" spans="5:5" ht="15" customHeight="1">
      <c r="E1493" s="36"/>
    </row>
    <row r="1494" spans="5:5" ht="15" customHeight="1">
      <c r="E1494" s="36"/>
    </row>
    <row r="1495" spans="5:5" ht="15" customHeight="1">
      <c r="E1495" s="36"/>
    </row>
    <row r="1496" spans="5:5" ht="15" customHeight="1">
      <c r="E1496" s="36"/>
    </row>
    <row r="1497" spans="5:5" ht="15" customHeight="1">
      <c r="E1497" s="36"/>
    </row>
    <row r="1498" spans="5:5" ht="15" customHeight="1">
      <c r="E1498" s="36"/>
    </row>
    <row r="1499" spans="5:5" ht="15" customHeight="1">
      <c r="E1499" s="36"/>
    </row>
    <row r="1500" spans="5:5" ht="15" customHeight="1">
      <c r="E1500" s="36"/>
    </row>
    <row r="1501" spans="5:5" ht="15" customHeight="1">
      <c r="E1501" s="36"/>
    </row>
    <row r="1502" spans="5:5" ht="15" customHeight="1">
      <c r="E1502" s="36"/>
    </row>
    <row r="1503" spans="5:5" ht="15" customHeight="1">
      <c r="E1503" s="36"/>
    </row>
    <row r="1504" spans="5:5" ht="15" customHeight="1">
      <c r="E1504" s="36"/>
    </row>
    <row r="1505" spans="5:5" ht="15" customHeight="1">
      <c r="E1505" s="36"/>
    </row>
    <row r="1506" spans="5:5" ht="15" customHeight="1">
      <c r="E1506" s="36"/>
    </row>
    <row r="1507" spans="5:5" ht="15" customHeight="1">
      <c r="E1507" s="36"/>
    </row>
    <row r="1508" spans="5:5" ht="15" customHeight="1">
      <c r="E1508" s="36"/>
    </row>
    <row r="1509" spans="5:5" ht="15" customHeight="1">
      <c r="E1509" s="36"/>
    </row>
    <row r="1510" spans="5:5" ht="15" customHeight="1">
      <c r="E1510" s="36"/>
    </row>
    <row r="1511" spans="5:5" ht="15" customHeight="1">
      <c r="E1511" s="36"/>
    </row>
    <row r="1512" spans="5:5" ht="15" customHeight="1">
      <c r="E1512" s="36"/>
    </row>
    <row r="1513" spans="5:5" ht="15" customHeight="1">
      <c r="E1513" s="36"/>
    </row>
    <row r="1514" spans="5:5" ht="15" customHeight="1">
      <c r="E1514" s="36"/>
    </row>
    <row r="1515" spans="5:5" ht="15" customHeight="1">
      <c r="E1515" s="36"/>
    </row>
    <row r="1516" spans="5:5" ht="15" customHeight="1">
      <c r="E1516" s="36"/>
    </row>
    <row r="1517" spans="5:5" ht="15" customHeight="1">
      <c r="E1517" s="36"/>
    </row>
    <row r="1518" spans="5:5" ht="15" customHeight="1">
      <c r="E1518" s="36"/>
    </row>
    <row r="1519" spans="5:5" ht="15" customHeight="1">
      <c r="E1519" s="36"/>
    </row>
    <row r="1520" spans="5:5" ht="15" customHeight="1">
      <c r="E1520" s="36"/>
    </row>
    <row r="1521" spans="5:5" ht="15" customHeight="1">
      <c r="E1521" s="36"/>
    </row>
    <row r="1522" spans="5:5" ht="15" customHeight="1">
      <c r="E1522" s="36"/>
    </row>
    <row r="1523" spans="5:5" ht="15" customHeight="1">
      <c r="E1523" s="36"/>
    </row>
    <row r="1524" spans="5:5" ht="15" customHeight="1">
      <c r="E1524" s="36"/>
    </row>
    <row r="1525" spans="5:5" ht="15" customHeight="1">
      <c r="E1525" s="36"/>
    </row>
    <row r="1526" spans="5:5" ht="15" customHeight="1">
      <c r="E1526" s="36"/>
    </row>
    <row r="1527" spans="5:5" ht="15" customHeight="1">
      <c r="E1527" s="36"/>
    </row>
    <row r="1528" spans="5:5" ht="15" customHeight="1">
      <c r="E1528" s="36"/>
    </row>
    <row r="1529" spans="5:5" ht="15" customHeight="1">
      <c r="E1529" s="36"/>
    </row>
    <row r="1530" spans="5:5" ht="15" customHeight="1">
      <c r="E1530" s="36"/>
    </row>
    <row r="1531" spans="5:5" ht="15" customHeight="1">
      <c r="E1531" s="36"/>
    </row>
    <row r="1532" spans="5:5" ht="15" customHeight="1">
      <c r="E1532" s="36"/>
    </row>
    <row r="1533" spans="5:5" ht="15" customHeight="1">
      <c r="E1533" s="36"/>
    </row>
    <row r="1534" spans="5:5" ht="15" customHeight="1">
      <c r="E1534" s="36"/>
    </row>
    <row r="1535" spans="5:5" ht="15" customHeight="1">
      <c r="E1535" s="36"/>
    </row>
    <row r="1536" spans="5:5" ht="15" customHeight="1">
      <c r="E1536" s="36"/>
    </row>
    <row r="1537" spans="5:5" ht="15" customHeight="1">
      <c r="E1537" s="36"/>
    </row>
    <row r="1538" spans="5:5" ht="15" customHeight="1">
      <c r="E1538" s="36"/>
    </row>
    <row r="1539" spans="5:5" ht="15" customHeight="1">
      <c r="E1539" s="36"/>
    </row>
    <row r="1540" spans="5:5" ht="15" customHeight="1">
      <c r="E1540" s="36"/>
    </row>
    <row r="1541" spans="5:5" ht="15" customHeight="1">
      <c r="E1541" s="36"/>
    </row>
    <row r="1542" spans="5:5" ht="15" customHeight="1">
      <c r="E1542" s="36"/>
    </row>
    <row r="1543" spans="5:5" ht="15" customHeight="1">
      <c r="E1543" s="36"/>
    </row>
    <row r="1544" spans="5:5" ht="15" customHeight="1">
      <c r="E1544" s="36"/>
    </row>
    <row r="1545" spans="5:5" ht="15" customHeight="1">
      <c r="E1545" s="36"/>
    </row>
    <row r="1546" spans="5:5" ht="15" customHeight="1">
      <c r="E1546" s="36"/>
    </row>
    <row r="1547" spans="5:5" ht="15" customHeight="1">
      <c r="E1547" s="36"/>
    </row>
    <row r="1548" spans="5:5" ht="15" customHeight="1">
      <c r="E1548" s="36"/>
    </row>
    <row r="1549" spans="5:5" ht="15" customHeight="1">
      <c r="E1549" s="36"/>
    </row>
    <row r="1550" spans="5:5" ht="15" customHeight="1">
      <c r="E1550" s="36"/>
    </row>
    <row r="1551" spans="5:5" ht="15" customHeight="1">
      <c r="E1551" s="36"/>
    </row>
    <row r="1552" spans="5:5" ht="15" customHeight="1">
      <c r="E1552" s="36"/>
    </row>
    <row r="1553" spans="5:5" ht="15" customHeight="1">
      <c r="E1553" s="36"/>
    </row>
    <row r="1554" spans="5:5" ht="15" customHeight="1">
      <c r="E1554" s="36"/>
    </row>
    <row r="1555" spans="5:5" ht="15" customHeight="1">
      <c r="E1555" s="36"/>
    </row>
    <row r="1556" spans="5:5" ht="15" customHeight="1">
      <c r="E1556" s="36"/>
    </row>
    <row r="1557" spans="5:5" ht="15" customHeight="1">
      <c r="E1557" s="36"/>
    </row>
    <row r="1558" spans="5:5" ht="15" customHeight="1">
      <c r="E1558" s="36"/>
    </row>
    <row r="1559" spans="5:5" ht="15" customHeight="1">
      <c r="E1559" s="36"/>
    </row>
    <row r="1560" spans="5:5" ht="15" customHeight="1">
      <c r="E1560" s="36"/>
    </row>
    <row r="1561" spans="5:5" ht="15" customHeight="1">
      <c r="E1561" s="36"/>
    </row>
    <row r="1562" spans="5:5" ht="15" customHeight="1">
      <c r="E1562" s="36"/>
    </row>
    <row r="1563" spans="5:5" ht="15" customHeight="1">
      <c r="E1563" s="36"/>
    </row>
    <row r="1564" spans="5:5" ht="15" customHeight="1">
      <c r="E1564" s="36"/>
    </row>
    <row r="1565" spans="5:5" ht="15" customHeight="1">
      <c r="E1565" s="36"/>
    </row>
    <row r="1566" spans="5:5" ht="15" customHeight="1">
      <c r="E1566" s="36"/>
    </row>
    <row r="1567" spans="5:5" ht="15" customHeight="1">
      <c r="E1567" s="36"/>
    </row>
    <row r="1568" spans="5:5" ht="15" customHeight="1">
      <c r="E1568" s="36"/>
    </row>
    <row r="1569" spans="5:5" ht="15" customHeight="1">
      <c r="E1569" s="36"/>
    </row>
    <row r="1570" spans="5:5" ht="15" customHeight="1">
      <c r="E1570" s="36"/>
    </row>
    <row r="1571" spans="5:5" ht="15" customHeight="1">
      <c r="E1571" s="36"/>
    </row>
    <row r="1572" spans="5:5" ht="15" customHeight="1">
      <c r="E1572" s="36"/>
    </row>
    <row r="1573" spans="5:5" ht="15" customHeight="1">
      <c r="E1573" s="36"/>
    </row>
    <row r="1574" spans="5:5" ht="15" customHeight="1">
      <c r="E1574" s="36"/>
    </row>
    <row r="1575" spans="5:5" ht="15" customHeight="1">
      <c r="E1575" s="36"/>
    </row>
    <row r="1576" spans="5:5" ht="15" customHeight="1">
      <c r="E1576" s="36"/>
    </row>
    <row r="1577" spans="5:5" ht="15" customHeight="1">
      <c r="E1577" s="36"/>
    </row>
    <row r="1578" spans="5:5" ht="15" customHeight="1">
      <c r="E1578" s="36"/>
    </row>
    <row r="1579" spans="5:5" ht="15" customHeight="1">
      <c r="E1579" s="36"/>
    </row>
    <row r="1580" spans="5:5" ht="15" customHeight="1">
      <c r="E1580" s="36"/>
    </row>
    <row r="1581" spans="5:5" ht="15" customHeight="1">
      <c r="E1581" s="36"/>
    </row>
    <row r="1582" spans="5:5" ht="15" customHeight="1">
      <c r="E1582" s="36"/>
    </row>
    <row r="1583" spans="5:5" ht="15" customHeight="1">
      <c r="E1583" s="36"/>
    </row>
    <row r="1584" spans="5:5" ht="15" customHeight="1">
      <c r="E1584" s="36"/>
    </row>
    <row r="1585" spans="5:5" ht="15" customHeight="1">
      <c r="E1585" s="36"/>
    </row>
    <row r="1586" spans="5:5" ht="15" customHeight="1">
      <c r="E1586" s="36"/>
    </row>
    <row r="1587" spans="5:5" ht="15" customHeight="1">
      <c r="E1587" s="36"/>
    </row>
    <row r="1588" spans="5:5" ht="15" customHeight="1">
      <c r="E1588" s="36"/>
    </row>
    <row r="1589" spans="5:5" ht="15" customHeight="1">
      <c r="E1589" s="36"/>
    </row>
    <row r="1590" spans="5:5" ht="15" customHeight="1">
      <c r="E1590" s="36"/>
    </row>
    <row r="1591" spans="5:5" ht="15" customHeight="1">
      <c r="E1591" s="36"/>
    </row>
    <row r="1592" spans="5:5" ht="15" customHeight="1">
      <c r="E1592" s="36"/>
    </row>
    <row r="1593" spans="5:5" ht="15" customHeight="1">
      <c r="E1593" s="36"/>
    </row>
    <row r="1594" spans="5:5" ht="15" customHeight="1">
      <c r="E1594" s="36"/>
    </row>
    <row r="1595" spans="5:5" ht="15" customHeight="1">
      <c r="E1595" s="36"/>
    </row>
    <row r="1596" spans="5:5" ht="15" customHeight="1">
      <c r="E1596" s="36"/>
    </row>
    <row r="1597" spans="5:5" ht="15" customHeight="1">
      <c r="E1597" s="36"/>
    </row>
    <row r="1598" spans="5:5" ht="15" customHeight="1">
      <c r="E1598" s="36"/>
    </row>
    <row r="1599" spans="5:5" ht="15" customHeight="1">
      <c r="E1599" s="36"/>
    </row>
    <row r="1600" spans="5:5" ht="15" customHeight="1">
      <c r="E1600" s="36"/>
    </row>
    <row r="1601" spans="5:5" ht="15" customHeight="1">
      <c r="E1601" s="36"/>
    </row>
    <row r="1602" spans="5:5" ht="15" customHeight="1">
      <c r="E1602" s="36"/>
    </row>
    <row r="1603" spans="5:5" ht="15" customHeight="1">
      <c r="E1603" s="36"/>
    </row>
    <row r="1604" spans="5:5" ht="15" customHeight="1">
      <c r="E1604" s="36"/>
    </row>
    <row r="1605" spans="5:5" ht="15" customHeight="1">
      <c r="E1605" s="36"/>
    </row>
    <row r="1606" spans="5:5" ht="15" customHeight="1">
      <c r="E1606" s="36"/>
    </row>
    <row r="1607" spans="5:5" ht="15" customHeight="1">
      <c r="E1607" s="36"/>
    </row>
    <row r="1608" spans="5:5" ht="15" customHeight="1">
      <c r="E1608" s="36"/>
    </row>
    <row r="1609" spans="5:5" ht="15" customHeight="1">
      <c r="E1609" s="36"/>
    </row>
    <row r="1610" spans="5:5" ht="15" customHeight="1">
      <c r="E1610" s="36"/>
    </row>
    <row r="1611" spans="5:5" ht="15" customHeight="1">
      <c r="E1611" s="36"/>
    </row>
    <row r="1612" spans="5:5" ht="15" customHeight="1">
      <c r="E1612" s="36"/>
    </row>
    <row r="1613" spans="5:5" ht="15" customHeight="1">
      <c r="E1613" s="36"/>
    </row>
    <row r="1614" spans="5:5" ht="15" customHeight="1">
      <c r="E1614" s="36"/>
    </row>
    <row r="1615" spans="5:5" ht="15" customHeight="1">
      <c r="E1615" s="36"/>
    </row>
    <row r="1616" spans="5:5" ht="15" customHeight="1">
      <c r="E1616" s="36"/>
    </row>
    <row r="1617" spans="5:5" ht="15" customHeight="1">
      <c r="E1617" s="36"/>
    </row>
    <row r="1618" spans="5:5" ht="15" customHeight="1">
      <c r="E1618" s="36"/>
    </row>
    <row r="1619" spans="5:5" ht="15" customHeight="1">
      <c r="E1619" s="36"/>
    </row>
    <row r="1620" spans="5:5" ht="15" customHeight="1">
      <c r="E1620" s="36"/>
    </row>
    <row r="1621" spans="5:5" ht="15" customHeight="1">
      <c r="E1621" s="36"/>
    </row>
    <row r="1622" spans="5:5" ht="15" customHeight="1">
      <c r="E1622" s="36"/>
    </row>
    <row r="1623" spans="5:5" ht="15" customHeight="1">
      <c r="E1623" s="36"/>
    </row>
    <row r="1624" spans="5:5" ht="15" customHeight="1">
      <c r="E1624" s="36"/>
    </row>
    <row r="1625" spans="5:5" ht="15" customHeight="1">
      <c r="E1625" s="36"/>
    </row>
    <row r="1626" spans="5:5" ht="15" customHeight="1">
      <c r="E1626" s="36"/>
    </row>
    <row r="1627" spans="5:5" ht="15" customHeight="1">
      <c r="E1627" s="36"/>
    </row>
    <row r="1628" spans="5:5" ht="15" customHeight="1">
      <c r="E1628" s="36"/>
    </row>
    <row r="1629" spans="5:5" ht="15" customHeight="1">
      <c r="E1629" s="36"/>
    </row>
    <row r="1630" spans="5:5" ht="15" customHeight="1">
      <c r="E1630" s="36"/>
    </row>
    <row r="1631" spans="5:5" ht="15" customHeight="1">
      <c r="E1631" s="36"/>
    </row>
    <row r="1632" spans="5:5" ht="15" customHeight="1">
      <c r="E1632" s="36"/>
    </row>
    <row r="1633" spans="5:5" ht="15" customHeight="1">
      <c r="E1633" s="36"/>
    </row>
    <row r="1634" spans="5:5" ht="15" customHeight="1">
      <c r="E1634" s="36"/>
    </row>
    <row r="1635" spans="5:5" ht="15" customHeight="1">
      <c r="E1635" s="36"/>
    </row>
    <row r="1636" spans="5:5" ht="15" customHeight="1">
      <c r="E1636" s="36"/>
    </row>
    <row r="1637" spans="5:5" ht="15" customHeight="1">
      <c r="E1637" s="36"/>
    </row>
    <row r="1638" spans="5:5" ht="15" customHeight="1">
      <c r="E1638" s="36"/>
    </row>
    <row r="1639" spans="5:5" ht="15" customHeight="1">
      <c r="E1639" s="36"/>
    </row>
    <row r="1640" spans="5:5" ht="15" customHeight="1">
      <c r="E1640" s="36"/>
    </row>
    <row r="1641" spans="5:5" ht="15" customHeight="1">
      <c r="E1641" s="36"/>
    </row>
    <row r="1642" spans="5:5" ht="15" customHeight="1">
      <c r="E1642" s="36"/>
    </row>
    <row r="1643" spans="5:5" ht="15" customHeight="1">
      <c r="E1643" s="36"/>
    </row>
    <row r="1644" spans="5:5" ht="15" customHeight="1">
      <c r="E1644" s="36"/>
    </row>
    <row r="1645" spans="5:5" ht="15" customHeight="1">
      <c r="E1645" s="36"/>
    </row>
    <row r="1646" spans="5:5" ht="15" customHeight="1">
      <c r="E1646" s="36"/>
    </row>
    <row r="1647" spans="5:5" ht="15" customHeight="1">
      <c r="E1647" s="36"/>
    </row>
    <row r="1648" spans="5:5" ht="15" customHeight="1">
      <c r="E1648" s="36"/>
    </row>
    <row r="1649" spans="5:5" ht="15" customHeight="1">
      <c r="E1649" s="36"/>
    </row>
    <row r="1650" spans="5:5" ht="15" customHeight="1">
      <c r="E1650" s="36"/>
    </row>
    <row r="1651" spans="5:5" ht="15" customHeight="1">
      <c r="E1651" s="36"/>
    </row>
    <row r="1652" spans="5:5" ht="15" customHeight="1">
      <c r="E1652" s="36"/>
    </row>
    <row r="1653" spans="5:5" ht="15" customHeight="1">
      <c r="E1653" s="36"/>
    </row>
    <row r="1654" spans="5:5" ht="15" customHeight="1">
      <c r="E1654" s="36"/>
    </row>
    <row r="1655" spans="5:5" ht="15" customHeight="1">
      <c r="E1655" s="36"/>
    </row>
    <row r="1656" spans="5:5" ht="15" customHeight="1">
      <c r="E1656" s="36"/>
    </row>
    <row r="1657" spans="5:5" ht="15" customHeight="1">
      <c r="E1657" s="36"/>
    </row>
    <row r="1658" spans="5:5" ht="15" customHeight="1">
      <c r="E1658" s="36"/>
    </row>
    <row r="1659" spans="5:5" ht="15" customHeight="1">
      <c r="E1659" s="36"/>
    </row>
    <row r="1660" spans="5:5" ht="15" customHeight="1">
      <c r="E1660" s="36"/>
    </row>
    <row r="1661" spans="5:5" ht="15" customHeight="1">
      <c r="E1661" s="36"/>
    </row>
    <row r="1662" spans="5:5" ht="15" customHeight="1">
      <c r="E1662" s="36"/>
    </row>
    <row r="1663" spans="5:5" ht="15" customHeight="1">
      <c r="E1663" s="36"/>
    </row>
    <row r="1664" spans="5:5" ht="15" customHeight="1">
      <c r="E1664" s="36"/>
    </row>
    <row r="1665" spans="5:5" ht="15" customHeight="1">
      <c r="E1665" s="36"/>
    </row>
    <row r="1666" spans="5:5" ht="15" customHeight="1">
      <c r="E1666" s="36"/>
    </row>
    <row r="1667" spans="5:5" ht="15" customHeight="1">
      <c r="E1667" s="36"/>
    </row>
    <row r="1668" spans="5:5" ht="15" customHeight="1">
      <c r="E1668" s="36"/>
    </row>
    <row r="1669" spans="5:5" ht="15" customHeight="1">
      <c r="E1669" s="36"/>
    </row>
    <row r="1670" spans="5:5" ht="15" customHeight="1">
      <c r="E1670" s="36"/>
    </row>
    <row r="1671" spans="5:5" ht="15" customHeight="1">
      <c r="E1671" s="36"/>
    </row>
    <row r="1672" spans="5:5" ht="15" customHeight="1">
      <c r="E1672" s="36"/>
    </row>
    <row r="1673" spans="5:5" ht="15" customHeight="1">
      <c r="E1673" s="36"/>
    </row>
    <row r="1674" spans="5:5" ht="15" customHeight="1">
      <c r="E1674" s="36"/>
    </row>
    <row r="1675" spans="5:5" ht="15" customHeight="1">
      <c r="E1675" s="36"/>
    </row>
    <row r="1676" spans="5:5" ht="15" customHeight="1">
      <c r="E1676" s="36"/>
    </row>
    <row r="1677" spans="5:5" ht="15" customHeight="1">
      <c r="E1677" s="36"/>
    </row>
    <row r="1678" spans="5:5" ht="15" customHeight="1">
      <c r="E1678" s="36"/>
    </row>
    <row r="1679" spans="5:5" ht="15" customHeight="1">
      <c r="E1679" s="36"/>
    </row>
    <row r="1680" spans="5:5" ht="15" customHeight="1">
      <c r="E1680" s="36"/>
    </row>
    <row r="1681" spans="5:5" ht="15" customHeight="1">
      <c r="E1681" s="36"/>
    </row>
    <row r="1682" spans="5:5" ht="15" customHeight="1">
      <c r="E1682" s="36"/>
    </row>
    <row r="1683" spans="5:5" ht="15" customHeight="1">
      <c r="E1683" s="36"/>
    </row>
    <row r="1684" spans="5:5" ht="15" customHeight="1">
      <c r="E1684" s="36"/>
    </row>
    <row r="1685" spans="5:5" ht="15" customHeight="1">
      <c r="E1685" s="36"/>
    </row>
    <row r="1686" spans="5:5" ht="15" customHeight="1">
      <c r="E1686" s="36"/>
    </row>
    <row r="1687" spans="5:5" ht="15" customHeight="1">
      <c r="E1687" s="36"/>
    </row>
    <row r="1688" spans="5:5" ht="15" customHeight="1">
      <c r="E1688" s="36"/>
    </row>
    <row r="1689" spans="5:5" ht="15" customHeight="1">
      <c r="E1689" s="36"/>
    </row>
    <row r="1690" spans="5:5" ht="15" customHeight="1">
      <c r="E1690" s="36"/>
    </row>
    <row r="1691" spans="5:5" ht="15" customHeight="1">
      <c r="E1691" s="36"/>
    </row>
    <row r="1692" spans="5:5" ht="15" customHeight="1">
      <c r="E1692" s="36"/>
    </row>
    <row r="1693" spans="5:5" ht="15" customHeight="1">
      <c r="E1693" s="36"/>
    </row>
    <row r="1694" spans="5:5" ht="15" customHeight="1">
      <c r="E1694" s="36"/>
    </row>
    <row r="1695" spans="5:5" ht="15" customHeight="1">
      <c r="E1695" s="36"/>
    </row>
    <row r="1696" spans="5:5" ht="15" customHeight="1">
      <c r="E1696" s="36"/>
    </row>
    <row r="1697" spans="5:5" ht="15" customHeight="1">
      <c r="E1697" s="36"/>
    </row>
    <row r="1698" spans="5:5" ht="15" customHeight="1">
      <c r="E1698" s="36"/>
    </row>
    <row r="1699" spans="5:5" ht="15" customHeight="1">
      <c r="E1699" s="36"/>
    </row>
    <row r="1700" spans="5:5" ht="15" customHeight="1">
      <c r="E1700" s="36"/>
    </row>
    <row r="1701" spans="5:5" ht="15" customHeight="1">
      <c r="E1701" s="36"/>
    </row>
    <row r="1702" spans="5:5" ht="15" customHeight="1">
      <c r="E1702" s="36"/>
    </row>
    <row r="1703" spans="5:5" ht="15" customHeight="1">
      <c r="E1703" s="36"/>
    </row>
    <row r="1704" spans="5:5" ht="15" customHeight="1">
      <c r="E1704" s="36"/>
    </row>
    <row r="1705" spans="5:5" ht="15" customHeight="1">
      <c r="E1705" s="36"/>
    </row>
    <row r="1706" spans="5:5" ht="15" customHeight="1">
      <c r="E1706" s="36"/>
    </row>
    <row r="1707" spans="5:5" ht="15" customHeight="1">
      <c r="E1707" s="36"/>
    </row>
    <row r="1708" spans="5:5" ht="15" customHeight="1">
      <c r="E1708" s="36"/>
    </row>
    <row r="1709" spans="5:5" ht="15" customHeight="1">
      <c r="E1709" s="36"/>
    </row>
    <row r="1710" spans="5:5" ht="15" customHeight="1">
      <c r="E1710" s="36"/>
    </row>
    <row r="1711" spans="5:5" ht="15" customHeight="1">
      <c r="E1711" s="36"/>
    </row>
    <row r="1712" spans="5:5" ht="15" customHeight="1">
      <c r="E1712" s="36"/>
    </row>
    <row r="1713" spans="5:5" ht="15" customHeight="1">
      <c r="E1713" s="36"/>
    </row>
    <row r="1714" spans="5:5" ht="15" customHeight="1">
      <c r="E1714" s="36"/>
    </row>
    <row r="1715" spans="5:5" ht="15" customHeight="1">
      <c r="E1715" s="36"/>
    </row>
    <row r="1716" spans="5:5" ht="15" customHeight="1">
      <c r="E1716" s="36"/>
    </row>
    <row r="1717" spans="5:5" ht="15" customHeight="1">
      <c r="E1717" s="36"/>
    </row>
    <row r="1718" spans="5:5" ht="15" customHeight="1">
      <c r="E1718" s="36"/>
    </row>
    <row r="1719" spans="5:5" ht="15" customHeight="1">
      <c r="E1719" s="36"/>
    </row>
    <row r="1720" spans="5:5" ht="15" customHeight="1">
      <c r="E1720" s="36"/>
    </row>
    <row r="1721" spans="5:5" ht="15" customHeight="1">
      <c r="E1721" s="36"/>
    </row>
    <row r="1722" spans="5:5" ht="15" customHeight="1">
      <c r="E1722" s="36"/>
    </row>
    <row r="1723" spans="5:5" ht="15" customHeight="1">
      <c r="E1723" s="36"/>
    </row>
    <row r="1724" spans="5:5" ht="15" customHeight="1">
      <c r="E1724" s="36"/>
    </row>
    <row r="1725" spans="5:5" ht="15" customHeight="1">
      <c r="E1725" s="36"/>
    </row>
    <row r="1726" spans="5:5" ht="15" customHeight="1">
      <c r="E1726" s="36"/>
    </row>
    <row r="1727" spans="5:5" ht="15" customHeight="1">
      <c r="E1727" s="36"/>
    </row>
    <row r="1728" spans="5:5" ht="15" customHeight="1">
      <c r="E1728" s="36"/>
    </row>
    <row r="1729" spans="5:5" ht="15" customHeight="1">
      <c r="E1729" s="36"/>
    </row>
    <row r="1730" spans="5:5" ht="15" customHeight="1">
      <c r="E1730" s="36"/>
    </row>
    <row r="1731" spans="5:5" ht="15" customHeight="1">
      <c r="E1731" s="36"/>
    </row>
    <row r="1732" spans="5:5" ht="15" customHeight="1">
      <c r="E1732" s="36"/>
    </row>
    <row r="1733" spans="5:5" ht="15" customHeight="1">
      <c r="E1733" s="36"/>
    </row>
    <row r="1734" spans="5:5" ht="15" customHeight="1">
      <c r="E1734" s="36"/>
    </row>
    <row r="1735" spans="5:5" ht="15" customHeight="1">
      <c r="E1735" s="36"/>
    </row>
    <row r="1736" spans="5:5" ht="15" customHeight="1">
      <c r="E1736" s="36"/>
    </row>
    <row r="1737" spans="5:5" ht="15" customHeight="1">
      <c r="E1737" s="36"/>
    </row>
    <row r="1738" spans="5:5" ht="15" customHeight="1">
      <c r="E1738" s="36"/>
    </row>
    <row r="1739" spans="5:5" ht="15" customHeight="1">
      <c r="E1739" s="36"/>
    </row>
    <row r="1740" spans="5:5" ht="15" customHeight="1">
      <c r="E1740" s="36"/>
    </row>
    <row r="1741" spans="5:5" ht="15" customHeight="1">
      <c r="E1741" s="36"/>
    </row>
    <row r="1742" spans="5:5" ht="15" customHeight="1">
      <c r="E1742" s="36"/>
    </row>
    <row r="1743" spans="5:5" ht="15" customHeight="1">
      <c r="E1743" s="36"/>
    </row>
    <row r="1744" spans="5:5" ht="15" customHeight="1">
      <c r="E1744" s="36"/>
    </row>
    <row r="1745" spans="5:5" ht="15" customHeight="1">
      <c r="E1745" s="36"/>
    </row>
    <row r="1746" spans="5:5" ht="15" customHeight="1">
      <c r="E1746" s="36"/>
    </row>
    <row r="1747" spans="5:5" ht="15" customHeight="1">
      <c r="E1747" s="36"/>
    </row>
    <row r="1748" spans="5:5" ht="15" customHeight="1">
      <c r="E1748" s="36"/>
    </row>
    <row r="1749" spans="5:5" ht="15" customHeight="1">
      <c r="E1749" s="36"/>
    </row>
    <row r="1750" spans="5:5" ht="15" customHeight="1">
      <c r="E1750" s="36"/>
    </row>
    <row r="1751" spans="5:5" ht="15" customHeight="1">
      <c r="E1751" s="36"/>
    </row>
    <row r="1752" spans="5:5" ht="15" customHeight="1">
      <c r="E1752" s="36"/>
    </row>
    <row r="1753" spans="5:5" ht="15" customHeight="1">
      <c r="E1753" s="36"/>
    </row>
    <row r="1754" spans="5:5" ht="15" customHeight="1">
      <c r="E1754" s="36"/>
    </row>
    <row r="1755" spans="5:5" ht="15" customHeight="1">
      <c r="E1755" s="36"/>
    </row>
    <row r="1756" spans="5:5" ht="15" customHeight="1">
      <c r="E1756" s="36"/>
    </row>
    <row r="1757" spans="5:5" ht="15" customHeight="1">
      <c r="E1757" s="36"/>
    </row>
    <row r="1758" spans="5:5" ht="15" customHeight="1">
      <c r="E1758" s="36"/>
    </row>
    <row r="1759" spans="5:5" ht="15" customHeight="1">
      <c r="E1759" s="36"/>
    </row>
    <row r="1760" spans="5:5" ht="15" customHeight="1">
      <c r="E1760" s="36"/>
    </row>
    <row r="1761" spans="5:5" ht="15" customHeight="1">
      <c r="E1761" s="36"/>
    </row>
    <row r="1762" spans="5:5" ht="15" customHeight="1">
      <c r="E1762" s="36"/>
    </row>
    <row r="1763" spans="5:5" ht="15" customHeight="1">
      <c r="E1763" s="36"/>
    </row>
    <row r="1764" spans="5:5" ht="15" customHeight="1">
      <c r="E1764" s="36"/>
    </row>
    <row r="1765" spans="5:5" ht="15" customHeight="1">
      <c r="E1765" s="36"/>
    </row>
    <row r="1766" spans="5:5" ht="15" customHeight="1">
      <c r="E1766" s="36"/>
    </row>
    <row r="1767" spans="5:5" ht="15" customHeight="1">
      <c r="E1767" s="36"/>
    </row>
    <row r="1768" spans="5:5">
      <c r="E1768" s="36"/>
    </row>
    <row r="1769" spans="5:5">
      <c r="E1769" s="36"/>
    </row>
    <row r="1770" spans="5:5">
      <c r="E1770" s="36"/>
    </row>
  </sheetData>
  <autoFilter ref="A7:H832" xr:uid="{00000000-0009-0000-0000-000000000000}"/>
  <mergeCells count="2">
    <mergeCell ref="A6:E6"/>
    <mergeCell ref="A2:E5"/>
  </mergeCells>
  <pageMargins left="0.70866141732283505" right="0.70866141732283505" top="0.74803149606299202" bottom="0.74803149606299202" header="0.31496062992126" footer="0.31496062992126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111"/>
  <sheetViews>
    <sheetView tabSelected="1" view="pageBreakPreview" topLeftCell="A59" zoomScale="72" zoomScaleNormal="72" zoomScaleSheetLayoutView="72" workbookViewId="0">
      <selection activeCell="P65" sqref="P65"/>
    </sheetView>
  </sheetViews>
  <sheetFormatPr baseColWidth="10" defaultColWidth="11.42578125" defaultRowHeight="23.25"/>
  <cols>
    <col min="1" max="1" width="64" style="56" customWidth="1"/>
    <col min="2" max="2" width="44.42578125" style="56" customWidth="1"/>
    <col min="3" max="3" width="38.85546875" style="56" customWidth="1"/>
    <col min="4" max="4" width="56.5703125" style="57" customWidth="1"/>
    <col min="5" max="5" width="55.7109375" style="57" customWidth="1"/>
    <col min="6" max="6" width="18.28515625" style="56" customWidth="1"/>
    <col min="7" max="7" width="29.42578125" style="56" customWidth="1"/>
    <col min="8" max="8" width="0.140625" style="56" hidden="1" customWidth="1"/>
    <col min="9" max="13" width="11.42578125" style="56" hidden="1" customWidth="1"/>
    <col min="14" max="16384" width="11.42578125" style="56"/>
  </cols>
  <sheetData>
    <row r="1" spans="2:7" hidden="1">
      <c r="G1" s="58"/>
    </row>
    <row r="2" spans="2:7" hidden="1">
      <c r="G2" s="58"/>
    </row>
    <row r="3" spans="2:7" hidden="1">
      <c r="G3" s="58"/>
    </row>
    <row r="4" spans="2:7" hidden="1">
      <c r="C4" s="109" t="s">
        <v>1025</v>
      </c>
      <c r="D4" s="109"/>
      <c r="E4" s="109"/>
      <c r="F4" s="109"/>
      <c r="G4" s="109"/>
    </row>
    <row r="5" spans="2:7" hidden="1">
      <c r="G5" s="58"/>
    </row>
    <row r="6" spans="2:7" ht="46.5" hidden="1">
      <c r="B6" s="59" t="s">
        <v>4</v>
      </c>
      <c r="C6" s="59" t="s">
        <v>1026</v>
      </c>
      <c r="D6" s="60" t="s">
        <v>3</v>
      </c>
      <c r="E6" s="61" t="s">
        <v>2</v>
      </c>
      <c r="F6" s="61" t="s">
        <v>1027</v>
      </c>
      <c r="G6" s="62" t="s">
        <v>1028</v>
      </c>
    </row>
    <row r="7" spans="2:7" ht="93" hidden="1">
      <c r="B7" s="63" t="s">
        <v>1029</v>
      </c>
      <c r="C7" s="64" t="s">
        <v>1030</v>
      </c>
      <c r="D7" s="65">
        <v>44725</v>
      </c>
      <c r="E7" s="66" t="s">
        <v>1031</v>
      </c>
      <c r="F7" s="67" t="s">
        <v>1032</v>
      </c>
      <c r="G7" s="68">
        <v>4753713.72</v>
      </c>
    </row>
    <row r="8" spans="2:7" ht="46.5" hidden="1">
      <c r="B8" s="63" t="s">
        <v>1033</v>
      </c>
      <c r="C8" s="64" t="s">
        <v>1034</v>
      </c>
      <c r="D8" s="65">
        <v>44687</v>
      </c>
      <c r="E8" s="66" t="s">
        <v>1035</v>
      </c>
      <c r="F8" s="67" t="s">
        <v>1032</v>
      </c>
      <c r="G8" s="68">
        <v>211515.91</v>
      </c>
    </row>
    <row r="9" spans="2:7" ht="46.5" hidden="1">
      <c r="B9" s="63" t="s">
        <v>1036</v>
      </c>
      <c r="C9" s="64" t="s">
        <v>1037</v>
      </c>
      <c r="D9" s="65">
        <v>44691</v>
      </c>
      <c r="E9" s="66" t="s">
        <v>1038</v>
      </c>
      <c r="F9" s="67" t="s">
        <v>1032</v>
      </c>
      <c r="G9" s="68">
        <v>80991.679999999993</v>
      </c>
    </row>
    <row r="10" spans="2:7" ht="69.75" hidden="1">
      <c r="B10" s="63" t="s">
        <v>1036</v>
      </c>
      <c r="C10" s="64" t="s">
        <v>1039</v>
      </c>
      <c r="D10" s="65" t="s">
        <v>1040</v>
      </c>
      <c r="E10" s="66" t="s">
        <v>1041</v>
      </c>
      <c r="F10" s="67" t="s">
        <v>1032</v>
      </c>
      <c r="G10" s="68">
        <v>16310.55</v>
      </c>
    </row>
    <row r="11" spans="2:7" ht="38.25" hidden="1" customHeight="1">
      <c r="B11" s="63" t="s">
        <v>1029</v>
      </c>
      <c r="C11" s="64" t="s">
        <v>1042</v>
      </c>
      <c r="D11" s="65">
        <v>44769</v>
      </c>
      <c r="E11" s="66" t="s">
        <v>370</v>
      </c>
      <c r="F11" s="67" t="s">
        <v>1032</v>
      </c>
      <c r="G11" s="68">
        <v>3954322.69</v>
      </c>
    </row>
    <row r="12" spans="2:7" ht="93" hidden="1">
      <c r="B12" s="63" t="s">
        <v>1043</v>
      </c>
      <c r="C12" s="64" t="s">
        <v>1044</v>
      </c>
      <c r="D12" s="65">
        <v>44746</v>
      </c>
      <c r="E12" s="66" t="s">
        <v>1045</v>
      </c>
      <c r="F12" s="67" t="s">
        <v>1032</v>
      </c>
      <c r="G12" s="68">
        <v>766074.46</v>
      </c>
    </row>
    <row r="13" spans="2:7" ht="28.5" hidden="1" customHeight="1">
      <c r="B13" s="63" t="s">
        <v>1046</v>
      </c>
      <c r="C13" s="64" t="s">
        <v>1047</v>
      </c>
      <c r="D13" s="65">
        <v>44768</v>
      </c>
      <c r="E13" s="66" t="s">
        <v>315</v>
      </c>
      <c r="F13" s="67" t="s">
        <v>1032</v>
      </c>
      <c r="G13" s="68">
        <v>149270.57999999999</v>
      </c>
    </row>
    <row r="14" spans="2:7" ht="28.5" hidden="1" customHeight="1">
      <c r="B14" s="63" t="s">
        <v>1048</v>
      </c>
      <c r="C14" s="64" t="s">
        <v>1049</v>
      </c>
      <c r="D14" s="65">
        <v>44757</v>
      </c>
      <c r="E14" s="69" t="s">
        <v>408</v>
      </c>
      <c r="F14" s="67" t="s">
        <v>1032</v>
      </c>
      <c r="G14" s="68">
        <v>1316450</v>
      </c>
    </row>
    <row r="15" spans="2:7" ht="46.5" hidden="1">
      <c r="B15" s="63" t="s">
        <v>1050</v>
      </c>
      <c r="C15" s="64" t="s">
        <v>1051</v>
      </c>
      <c r="D15" s="70">
        <v>44739</v>
      </c>
      <c r="E15" s="66" t="s">
        <v>1052</v>
      </c>
      <c r="F15" s="67" t="s">
        <v>1032</v>
      </c>
      <c r="G15" s="71">
        <v>37122.410000000003</v>
      </c>
    </row>
    <row r="16" spans="2:7" ht="162.75" hidden="1">
      <c r="B16" s="63" t="s">
        <v>1053</v>
      </c>
      <c r="C16" s="64" t="s">
        <v>1054</v>
      </c>
      <c r="D16" s="72">
        <v>44754</v>
      </c>
      <c r="E16" s="69" t="s">
        <v>1055</v>
      </c>
      <c r="F16" s="67" t="s">
        <v>1032</v>
      </c>
      <c r="G16" s="71">
        <v>122944</v>
      </c>
    </row>
    <row r="17" spans="2:7" ht="69.75" hidden="1">
      <c r="B17" s="63" t="s">
        <v>1056</v>
      </c>
      <c r="C17" s="64" t="s">
        <v>1057</v>
      </c>
      <c r="D17" s="70">
        <v>44761</v>
      </c>
      <c r="E17" s="69" t="s">
        <v>451</v>
      </c>
      <c r="F17" s="67" t="s">
        <v>1032</v>
      </c>
      <c r="G17" s="71">
        <v>108480</v>
      </c>
    </row>
    <row r="18" spans="2:7" ht="93" hidden="1">
      <c r="B18" s="63" t="s">
        <v>1058</v>
      </c>
      <c r="C18" s="64" t="s">
        <v>1059</v>
      </c>
      <c r="D18" s="70">
        <v>44734</v>
      </c>
      <c r="E18" s="69" t="s">
        <v>1060</v>
      </c>
      <c r="F18" s="67" t="s">
        <v>1032</v>
      </c>
      <c r="G18" s="73">
        <v>1136441</v>
      </c>
    </row>
    <row r="19" spans="2:7" ht="162.75" hidden="1">
      <c r="B19" s="63" t="s">
        <v>1061</v>
      </c>
      <c r="C19" s="64" t="s">
        <v>1062</v>
      </c>
      <c r="D19" s="70">
        <v>44747</v>
      </c>
      <c r="E19" s="66" t="s">
        <v>1063</v>
      </c>
      <c r="F19" s="67" t="s">
        <v>1032</v>
      </c>
      <c r="G19" s="73">
        <v>400705.75</v>
      </c>
    </row>
    <row r="20" spans="2:7" ht="162.75" hidden="1">
      <c r="B20" s="63" t="s">
        <v>17</v>
      </c>
      <c r="C20" s="64" t="s">
        <v>1054</v>
      </c>
      <c r="D20" s="70">
        <v>44760</v>
      </c>
      <c r="E20" s="69" t="s">
        <v>1064</v>
      </c>
      <c r="F20" s="67" t="s">
        <v>1032</v>
      </c>
      <c r="G20" s="73">
        <v>1034967</v>
      </c>
    </row>
    <row r="21" spans="2:7" ht="116.25" hidden="1">
      <c r="B21" s="63" t="s">
        <v>1065</v>
      </c>
      <c r="C21" s="64" t="s">
        <v>1066</v>
      </c>
      <c r="D21" s="70">
        <v>44769</v>
      </c>
      <c r="E21" s="69" t="s">
        <v>1067</v>
      </c>
      <c r="F21" s="67" t="s">
        <v>1032</v>
      </c>
      <c r="G21" s="73">
        <v>113000</v>
      </c>
    </row>
    <row r="22" spans="2:7" ht="93" hidden="1">
      <c r="B22" s="63" t="s">
        <v>1068</v>
      </c>
      <c r="C22" s="64" t="s">
        <v>1069</v>
      </c>
      <c r="D22" s="70">
        <v>44712</v>
      </c>
      <c r="E22" s="69" t="s">
        <v>1070</v>
      </c>
      <c r="F22" s="67" t="s">
        <v>1032</v>
      </c>
      <c r="G22" s="73">
        <v>41668.269999999997</v>
      </c>
    </row>
    <row r="23" spans="2:7" ht="116.25" hidden="1">
      <c r="B23" s="63" t="s">
        <v>1071</v>
      </c>
      <c r="C23" s="64" t="s">
        <v>1072</v>
      </c>
      <c r="D23" s="74"/>
      <c r="E23" s="69" t="s">
        <v>1073</v>
      </c>
      <c r="F23" s="67" t="s">
        <v>1032</v>
      </c>
      <c r="G23" s="73">
        <v>996203.21</v>
      </c>
    </row>
    <row r="24" spans="2:7" ht="93" hidden="1">
      <c r="B24" s="63" t="s">
        <v>1074</v>
      </c>
      <c r="C24" s="64" t="s">
        <v>1075</v>
      </c>
      <c r="D24" s="72">
        <v>44761</v>
      </c>
      <c r="E24" s="69" t="s">
        <v>1076</v>
      </c>
      <c r="F24" s="67" t="s">
        <v>1032</v>
      </c>
      <c r="G24" s="73">
        <v>384200</v>
      </c>
    </row>
    <row r="25" spans="2:7" ht="69.75" hidden="1">
      <c r="B25" s="63" t="s">
        <v>1077</v>
      </c>
      <c r="C25" s="64" t="s">
        <v>1078</v>
      </c>
      <c r="D25" s="72">
        <v>44713</v>
      </c>
      <c r="E25" s="69" t="s">
        <v>1079</v>
      </c>
      <c r="F25" s="67" t="s">
        <v>1032</v>
      </c>
      <c r="G25" s="73">
        <v>287610</v>
      </c>
    </row>
    <row r="26" spans="2:7" ht="93" hidden="1">
      <c r="B26" s="63" t="s">
        <v>1080</v>
      </c>
      <c r="C26" s="64" t="s">
        <v>1081</v>
      </c>
      <c r="D26" s="72">
        <v>44734</v>
      </c>
      <c r="E26" s="69" t="s">
        <v>1082</v>
      </c>
      <c r="F26" s="67" t="s">
        <v>1032</v>
      </c>
      <c r="G26" s="73">
        <v>258618</v>
      </c>
    </row>
    <row r="27" spans="2:7" ht="116.25" hidden="1">
      <c r="B27" s="63" t="s">
        <v>1083</v>
      </c>
      <c r="C27" s="64" t="s">
        <v>1084</v>
      </c>
      <c r="D27" s="72">
        <v>44754</v>
      </c>
      <c r="E27" s="69" t="s">
        <v>1085</v>
      </c>
      <c r="F27" s="67" t="s">
        <v>1032</v>
      </c>
      <c r="G27" s="73">
        <v>339000</v>
      </c>
    </row>
    <row r="28" spans="2:7" hidden="1">
      <c r="B28" s="75"/>
      <c r="C28" s="64"/>
      <c r="D28" s="76"/>
      <c r="E28" s="69"/>
      <c r="F28" s="67"/>
      <c r="G28" s="73"/>
    </row>
    <row r="29" spans="2:7" ht="24.95" hidden="1" customHeight="1">
      <c r="B29" s="75"/>
      <c r="C29" s="64"/>
      <c r="D29" s="76"/>
      <c r="E29" s="69"/>
      <c r="F29" s="67"/>
      <c r="G29" s="73"/>
    </row>
    <row r="30" spans="2:7" ht="24.95" hidden="1" customHeight="1">
      <c r="B30" s="75"/>
      <c r="C30" s="64"/>
      <c r="D30" s="76"/>
      <c r="E30" s="69"/>
      <c r="F30" s="67"/>
      <c r="G30" s="73"/>
    </row>
    <row r="31" spans="2:7" ht="24.95" hidden="1" customHeight="1">
      <c r="B31" s="75"/>
      <c r="C31" s="64"/>
      <c r="D31" s="76"/>
      <c r="E31" s="69"/>
      <c r="F31" s="67"/>
      <c r="G31" s="73"/>
    </row>
    <row r="32" spans="2:7" ht="24.95" hidden="1" customHeight="1">
      <c r="B32" s="75"/>
      <c r="C32" s="64"/>
      <c r="D32" s="76"/>
      <c r="E32" s="69"/>
      <c r="F32" s="67"/>
      <c r="G32" s="73"/>
    </row>
    <row r="33" spans="2:7" ht="24.95" hidden="1" customHeight="1">
      <c r="B33" s="75"/>
      <c r="C33" s="64"/>
      <c r="D33" s="76"/>
      <c r="E33" s="69"/>
      <c r="F33" s="67"/>
      <c r="G33" s="73"/>
    </row>
    <row r="34" spans="2:7" ht="24.95" hidden="1" customHeight="1">
      <c r="B34" s="75"/>
      <c r="C34" s="64"/>
      <c r="D34" s="76"/>
      <c r="E34" s="69"/>
      <c r="F34" s="67"/>
      <c r="G34" s="73"/>
    </row>
    <row r="35" spans="2:7" ht="24.95" hidden="1" customHeight="1">
      <c r="B35" s="75"/>
      <c r="C35" s="64"/>
      <c r="D35" s="76"/>
      <c r="E35" s="69"/>
      <c r="F35" s="67"/>
      <c r="G35" s="73"/>
    </row>
    <row r="36" spans="2:7" ht="24.95" hidden="1" customHeight="1">
      <c r="B36" s="75"/>
      <c r="C36" s="64"/>
      <c r="D36" s="76"/>
      <c r="E36" s="69"/>
      <c r="F36" s="67"/>
      <c r="G36" s="73"/>
    </row>
    <row r="37" spans="2:7" ht="24.95" hidden="1" customHeight="1">
      <c r="B37" s="75"/>
      <c r="C37" s="64"/>
      <c r="D37" s="76"/>
      <c r="E37" s="69"/>
      <c r="F37" s="67"/>
      <c r="G37" s="73"/>
    </row>
    <row r="38" spans="2:7" ht="24.95" hidden="1" customHeight="1">
      <c r="B38" s="75"/>
      <c r="C38" s="64"/>
      <c r="D38" s="76"/>
      <c r="E38" s="69"/>
      <c r="F38" s="67"/>
      <c r="G38" s="73"/>
    </row>
    <row r="39" spans="2:7" hidden="1">
      <c r="B39" s="75"/>
      <c r="C39" s="64"/>
      <c r="D39" s="76"/>
      <c r="E39" s="77"/>
      <c r="F39" s="67"/>
      <c r="G39" s="73"/>
    </row>
    <row r="40" spans="2:7" hidden="1">
      <c r="B40" s="75"/>
      <c r="C40" s="64"/>
      <c r="D40" s="76"/>
      <c r="E40" s="77"/>
      <c r="F40" s="67"/>
      <c r="G40" s="73"/>
    </row>
    <row r="41" spans="2:7" hidden="1">
      <c r="B41" s="75"/>
      <c r="C41" s="78"/>
      <c r="D41" s="76"/>
      <c r="E41" s="77"/>
      <c r="F41" s="67"/>
      <c r="G41" s="73"/>
    </row>
    <row r="42" spans="2:7" hidden="1">
      <c r="B42" s="63"/>
      <c r="C42" s="78"/>
      <c r="D42" s="76"/>
      <c r="E42" s="77"/>
      <c r="F42" s="67"/>
      <c r="G42" s="73"/>
    </row>
    <row r="43" spans="2:7" ht="116.25" hidden="1">
      <c r="B43" s="63" t="s">
        <v>1086</v>
      </c>
      <c r="C43" s="78" t="s">
        <v>1087</v>
      </c>
      <c r="D43" s="72">
        <v>44770</v>
      </c>
      <c r="E43" s="77" t="s">
        <v>1088</v>
      </c>
      <c r="F43" s="67" t="s">
        <v>1032</v>
      </c>
      <c r="G43" s="73">
        <v>91699.05</v>
      </c>
    </row>
    <row r="44" spans="2:7" ht="162.75" hidden="1">
      <c r="B44" s="63" t="s">
        <v>1089</v>
      </c>
      <c r="C44" s="78" t="s">
        <v>1090</v>
      </c>
      <c r="D44" s="72">
        <v>44785</v>
      </c>
      <c r="E44" s="77" t="s">
        <v>1091</v>
      </c>
      <c r="F44" s="67" t="s">
        <v>1032</v>
      </c>
      <c r="G44" s="73">
        <v>38420</v>
      </c>
    </row>
    <row r="45" spans="2:7" hidden="1">
      <c r="B45" s="63"/>
      <c r="C45" s="78"/>
      <c r="D45" s="72"/>
      <c r="E45" s="72"/>
      <c r="F45" s="67"/>
      <c r="G45" s="73"/>
    </row>
    <row r="46" spans="2:7" hidden="1">
      <c r="B46" s="79"/>
      <c r="C46" s="78"/>
      <c r="D46" s="72"/>
      <c r="E46" s="72"/>
      <c r="F46" s="67"/>
      <c r="G46" s="73"/>
    </row>
    <row r="47" spans="2:7" hidden="1">
      <c r="B47" s="79"/>
      <c r="C47" s="80"/>
      <c r="D47" s="72"/>
      <c r="E47" s="72"/>
      <c r="F47" s="67"/>
      <c r="G47" s="73"/>
    </row>
    <row r="48" spans="2:7" hidden="1">
      <c r="B48" s="110" t="s">
        <v>1092</v>
      </c>
      <c r="C48" s="110"/>
      <c r="D48" s="110"/>
      <c r="E48" s="110"/>
      <c r="F48" s="110"/>
      <c r="G48" s="82">
        <f>SUM(G7:G47)</f>
        <v>16639728.279999997</v>
      </c>
    </row>
    <row r="49" spans="1:22" hidden="1"/>
    <row r="50" spans="1:22" hidden="1">
      <c r="B50" s="83" t="s">
        <v>1022</v>
      </c>
      <c r="C50" s="84"/>
      <c r="D50" s="85" t="s">
        <v>1023</v>
      </c>
      <c r="E50" s="85"/>
      <c r="G50" s="85" t="s">
        <v>1024</v>
      </c>
    </row>
    <row r="51" spans="1:22" hidden="1">
      <c r="C51" s="86"/>
      <c r="G51" s="57"/>
    </row>
    <row r="52" spans="1:22" hidden="1">
      <c r="B52" s="56" t="s">
        <v>1013</v>
      </c>
      <c r="C52" s="86"/>
      <c r="D52" s="57" t="s">
        <v>1014</v>
      </c>
      <c r="G52" s="57" t="s">
        <v>1015</v>
      </c>
    </row>
    <row r="53" spans="1:22" hidden="1">
      <c r="B53" s="83" t="s">
        <v>1093</v>
      </c>
      <c r="C53" s="84"/>
      <c r="D53" s="85" t="s">
        <v>1094</v>
      </c>
      <c r="E53" s="85"/>
      <c r="G53" s="85" t="s">
        <v>1095</v>
      </c>
    </row>
    <row r="54" spans="1:22" hidden="1">
      <c r="B54" s="56" t="s">
        <v>1019</v>
      </c>
      <c r="C54" s="86"/>
      <c r="D54" s="57" t="s">
        <v>1020</v>
      </c>
      <c r="G54" s="57" t="s">
        <v>1096</v>
      </c>
    </row>
    <row r="55" spans="1:22" hidden="1">
      <c r="G55" s="58"/>
    </row>
    <row r="56" spans="1:22" hidden="1"/>
    <row r="57" spans="1:22" hidden="1"/>
    <row r="58" spans="1:22" hidden="1"/>
    <row r="59" spans="1:22" s="87" customFormat="1">
      <c r="A59" s="121"/>
      <c r="B59" s="121"/>
      <c r="C59" s="113"/>
      <c r="D59" s="117" t="s">
        <v>1097</v>
      </c>
      <c r="E59" s="111"/>
      <c r="F59" s="112"/>
      <c r="G59" s="113"/>
      <c r="N59" s="111"/>
      <c r="O59" s="112"/>
      <c r="P59" s="112"/>
      <c r="Q59" s="112"/>
      <c r="R59" s="112"/>
      <c r="S59" s="112"/>
      <c r="T59" s="112"/>
      <c r="U59" s="112"/>
      <c r="V59" s="113"/>
    </row>
    <row r="60" spans="1:22" s="87" customFormat="1" ht="18" customHeight="1">
      <c r="A60" s="121"/>
      <c r="B60" s="121"/>
      <c r="C60" s="116"/>
      <c r="D60" s="118"/>
      <c r="E60" s="114"/>
      <c r="F60" s="115"/>
      <c r="G60" s="116"/>
      <c r="N60" s="114"/>
      <c r="O60" s="115"/>
      <c r="P60" s="115"/>
      <c r="Q60" s="115"/>
      <c r="R60" s="115"/>
      <c r="S60" s="115"/>
      <c r="T60" s="115"/>
      <c r="U60" s="115"/>
      <c r="V60" s="116"/>
    </row>
    <row r="61" spans="1:22" s="87" customFormat="1" ht="65.25" customHeight="1">
      <c r="A61" s="121"/>
      <c r="B61" s="121"/>
      <c r="C61" s="116"/>
      <c r="D61" s="119"/>
      <c r="E61" s="114"/>
      <c r="F61" s="115"/>
      <c r="G61" s="116"/>
      <c r="N61" s="114"/>
      <c r="O61" s="115"/>
      <c r="P61" s="115"/>
      <c r="Q61" s="115"/>
      <c r="R61" s="115"/>
      <c r="S61" s="115"/>
      <c r="T61" s="115"/>
      <c r="U61" s="115"/>
      <c r="V61" s="116"/>
    </row>
    <row r="62" spans="1:22" s="87" customFormat="1" ht="51.75" customHeight="1">
      <c r="A62" s="121"/>
      <c r="B62" s="121"/>
      <c r="C62" s="116"/>
      <c r="D62" s="81" t="s">
        <v>1529</v>
      </c>
      <c r="E62" s="114"/>
      <c r="F62" s="115"/>
      <c r="G62" s="116"/>
      <c r="N62" s="114"/>
      <c r="O62" s="115"/>
      <c r="P62" s="115"/>
      <c r="Q62" s="115"/>
      <c r="R62" s="115"/>
      <c r="S62" s="115"/>
      <c r="T62" s="115"/>
      <c r="U62" s="115"/>
      <c r="V62" s="116"/>
    </row>
    <row r="63" spans="1:22" ht="46.5">
      <c r="B63" s="88" t="s">
        <v>4</v>
      </c>
      <c r="C63" s="88" t="s">
        <v>1026</v>
      </c>
      <c r="D63" s="89" t="s">
        <v>3</v>
      </c>
      <c r="E63" s="89" t="s">
        <v>2</v>
      </c>
      <c r="F63" s="89" t="s">
        <v>1027</v>
      </c>
      <c r="G63" s="90" t="s">
        <v>1098</v>
      </c>
    </row>
    <row r="64" spans="1:22" ht="27" customHeight="1">
      <c r="B64" s="91" t="s">
        <v>1429</v>
      </c>
      <c r="C64" s="92" t="s">
        <v>1491</v>
      </c>
      <c r="D64" s="92" t="s">
        <v>1495</v>
      </c>
      <c r="E64" s="93" t="s">
        <v>1460</v>
      </c>
      <c r="F64" s="67" t="s">
        <v>1032</v>
      </c>
      <c r="G64" s="104">
        <v>457718</v>
      </c>
    </row>
    <row r="65" spans="1:7" ht="45" customHeight="1">
      <c r="B65" s="91" t="s">
        <v>1430</v>
      </c>
      <c r="C65" s="94" t="s">
        <v>1494</v>
      </c>
      <c r="D65" s="94">
        <v>45966</v>
      </c>
      <c r="E65" s="93" t="s">
        <v>1461</v>
      </c>
      <c r="F65" s="67" t="s">
        <v>1032</v>
      </c>
      <c r="G65" s="104">
        <v>4746</v>
      </c>
    </row>
    <row r="66" spans="1:7" ht="24.75" customHeight="1">
      <c r="B66" s="91" t="s">
        <v>1431</v>
      </c>
      <c r="C66" s="92" t="s">
        <v>1492</v>
      </c>
      <c r="D66" s="92" t="s">
        <v>1496</v>
      </c>
      <c r="E66" s="93" t="s">
        <v>1462</v>
      </c>
      <c r="F66" s="67" t="s">
        <v>1032</v>
      </c>
      <c r="G66" s="104">
        <v>16200</v>
      </c>
    </row>
    <row r="67" spans="1:7" ht="24.75" customHeight="1">
      <c r="A67" s="106"/>
      <c r="B67" s="91" t="s">
        <v>1432</v>
      </c>
      <c r="C67" s="92" t="s">
        <v>1497</v>
      </c>
      <c r="D67" s="92">
        <v>46014</v>
      </c>
      <c r="E67" s="93" t="s">
        <v>1463</v>
      </c>
      <c r="F67" s="67" t="s">
        <v>1032</v>
      </c>
      <c r="G67" s="104">
        <v>35595</v>
      </c>
    </row>
    <row r="68" spans="1:7" ht="24.75" customHeight="1">
      <c r="B68" s="91" t="s">
        <v>1433</v>
      </c>
      <c r="C68" s="92" t="s">
        <v>1493</v>
      </c>
      <c r="D68" s="92" t="s">
        <v>1498</v>
      </c>
      <c r="E68" s="93" t="s">
        <v>1464</v>
      </c>
      <c r="F68" s="67" t="s">
        <v>1032</v>
      </c>
      <c r="G68" s="104">
        <v>402565.2</v>
      </c>
    </row>
    <row r="69" spans="1:7" ht="24.75" customHeight="1">
      <c r="B69" s="91" t="s">
        <v>1434</v>
      </c>
      <c r="C69" s="95" t="s">
        <v>1497</v>
      </c>
      <c r="D69" s="92">
        <v>45982</v>
      </c>
      <c r="E69" s="93" t="s">
        <v>1465</v>
      </c>
      <c r="F69" s="67" t="s">
        <v>1032</v>
      </c>
      <c r="G69" s="104">
        <v>224003.29</v>
      </c>
    </row>
    <row r="70" spans="1:7" ht="24.75" customHeight="1">
      <c r="B70" s="91" t="s">
        <v>1435</v>
      </c>
      <c r="C70" s="95" t="s">
        <v>1499</v>
      </c>
      <c r="D70" s="92" t="s">
        <v>1500</v>
      </c>
      <c r="E70" s="93" t="s">
        <v>1466</v>
      </c>
      <c r="F70" s="67" t="s">
        <v>1032</v>
      </c>
      <c r="G70" s="104">
        <v>89643.47</v>
      </c>
    </row>
    <row r="71" spans="1:7" ht="24.75" customHeight="1">
      <c r="B71" s="91" t="s">
        <v>1436</v>
      </c>
      <c r="C71" s="95" t="s">
        <v>1491</v>
      </c>
      <c r="D71" s="92" t="s">
        <v>1501</v>
      </c>
      <c r="E71" s="93" t="s">
        <v>1467</v>
      </c>
      <c r="F71" s="67" t="s">
        <v>1032</v>
      </c>
      <c r="G71" s="104">
        <v>46764</v>
      </c>
    </row>
    <row r="72" spans="1:7" ht="24.75" customHeight="1">
      <c r="B72" s="91" t="s">
        <v>1437</v>
      </c>
      <c r="C72" s="95" t="s">
        <v>1502</v>
      </c>
      <c r="D72" s="92">
        <v>46009</v>
      </c>
      <c r="E72" s="93" t="s">
        <v>1468</v>
      </c>
      <c r="F72" s="67" t="s">
        <v>1032</v>
      </c>
      <c r="G72" s="104">
        <v>10976</v>
      </c>
    </row>
    <row r="73" spans="1:7" ht="24.75" customHeight="1">
      <c r="B73" s="91" t="s">
        <v>1438</v>
      </c>
      <c r="C73" s="95" t="s">
        <v>1503</v>
      </c>
      <c r="D73" s="92" t="s">
        <v>1504</v>
      </c>
      <c r="E73" s="93" t="s">
        <v>1469</v>
      </c>
      <c r="F73" s="67" t="s">
        <v>1032</v>
      </c>
      <c r="G73" s="104">
        <v>89873.98</v>
      </c>
    </row>
    <row r="74" spans="1:7" ht="24.75" customHeight="1">
      <c r="B74" s="91" t="s">
        <v>1439</v>
      </c>
      <c r="C74" s="95" t="s">
        <v>1503</v>
      </c>
      <c r="D74" s="92" t="s">
        <v>1505</v>
      </c>
      <c r="E74" s="93" t="s">
        <v>1470</v>
      </c>
      <c r="F74" s="67" t="s">
        <v>1032</v>
      </c>
      <c r="G74" s="104">
        <v>214085.6</v>
      </c>
    </row>
    <row r="75" spans="1:7" ht="24.75" customHeight="1">
      <c r="B75" s="91" t="s">
        <v>1440</v>
      </c>
      <c r="C75" s="95" t="s">
        <v>1506</v>
      </c>
      <c r="D75" s="92" t="s">
        <v>1507</v>
      </c>
      <c r="E75" s="93" t="s">
        <v>1471</v>
      </c>
      <c r="F75" s="67" t="s">
        <v>1032</v>
      </c>
      <c r="G75" s="104">
        <v>190348.5</v>
      </c>
    </row>
    <row r="76" spans="1:7" ht="24.75" customHeight="1">
      <c r="B76" s="91" t="s">
        <v>1441</v>
      </c>
      <c r="C76" s="95" t="s">
        <v>1508</v>
      </c>
      <c r="D76" s="92" t="s">
        <v>1509</v>
      </c>
      <c r="E76" s="93" t="s">
        <v>1472</v>
      </c>
      <c r="F76" s="67" t="s">
        <v>1032</v>
      </c>
      <c r="G76" s="104">
        <v>475846.36</v>
      </c>
    </row>
    <row r="77" spans="1:7" ht="24.75" customHeight="1">
      <c r="B77" s="91" t="s">
        <v>1442</v>
      </c>
      <c r="C77" s="95" t="s">
        <v>1491</v>
      </c>
      <c r="D77" s="92" t="s">
        <v>1510</v>
      </c>
      <c r="E77" s="93" t="s">
        <v>1473</v>
      </c>
      <c r="F77" s="67" t="s">
        <v>1032</v>
      </c>
      <c r="G77" s="104">
        <v>400937.11</v>
      </c>
    </row>
    <row r="78" spans="1:7" ht="24.75" customHeight="1">
      <c r="B78" s="91" t="s">
        <v>1102</v>
      </c>
      <c r="C78" s="95" t="s">
        <v>1493</v>
      </c>
      <c r="D78" s="92">
        <v>45848</v>
      </c>
      <c r="E78" s="93" t="s">
        <v>1474</v>
      </c>
      <c r="F78" s="67" t="s">
        <v>1032</v>
      </c>
      <c r="G78" s="104">
        <v>253578.86</v>
      </c>
    </row>
    <row r="79" spans="1:7" ht="24.75" customHeight="1">
      <c r="B79" s="96" t="s">
        <v>1443</v>
      </c>
      <c r="C79" s="95" t="s">
        <v>1503</v>
      </c>
      <c r="D79" s="92">
        <v>46014</v>
      </c>
      <c r="E79" s="93" t="s">
        <v>1475</v>
      </c>
      <c r="F79" s="67" t="s">
        <v>1032</v>
      </c>
      <c r="G79" s="104">
        <v>262338.25</v>
      </c>
    </row>
    <row r="80" spans="1:7" ht="24.75" customHeight="1">
      <c r="B80" s="91" t="s">
        <v>1444</v>
      </c>
      <c r="C80" s="95" t="s">
        <v>1491</v>
      </c>
      <c r="D80" s="92">
        <v>46014</v>
      </c>
      <c r="E80" s="93" t="s">
        <v>1476</v>
      </c>
      <c r="F80" s="67" t="s">
        <v>1032</v>
      </c>
      <c r="G80" s="104">
        <v>274193.75</v>
      </c>
    </row>
    <row r="81" spans="2:7" ht="23.25" customHeight="1">
      <c r="B81" s="91" t="s">
        <v>1445</v>
      </c>
      <c r="C81" s="95" t="s">
        <v>1511</v>
      </c>
      <c r="D81" s="92">
        <v>46049</v>
      </c>
      <c r="E81" s="93" t="s">
        <v>1477</v>
      </c>
      <c r="F81" s="67" t="s">
        <v>1032</v>
      </c>
      <c r="G81" s="104">
        <v>21503.9</v>
      </c>
    </row>
    <row r="82" spans="2:7" ht="23.25" customHeight="1">
      <c r="B82" s="91" t="s">
        <v>1446</v>
      </c>
      <c r="C82" s="95" t="s">
        <v>1493</v>
      </c>
      <c r="D82" s="92" t="s">
        <v>1512</v>
      </c>
      <c r="E82" s="93" t="s">
        <v>1478</v>
      </c>
      <c r="F82" s="67" t="s">
        <v>1032</v>
      </c>
      <c r="G82" s="104">
        <v>39192</v>
      </c>
    </row>
    <row r="83" spans="2:7" ht="33" customHeight="1">
      <c r="B83" s="91" t="s">
        <v>1447</v>
      </c>
      <c r="C83" s="95" t="s">
        <v>1493</v>
      </c>
      <c r="D83" s="92" t="s">
        <v>1513</v>
      </c>
      <c r="E83" s="93" t="s">
        <v>1479</v>
      </c>
      <c r="F83" s="67" t="s">
        <v>1032</v>
      </c>
      <c r="G83" s="104">
        <v>65665.279999999999</v>
      </c>
    </row>
    <row r="84" spans="2:7" ht="78.75" customHeight="1">
      <c r="B84" s="91" t="s">
        <v>1103</v>
      </c>
      <c r="C84" s="95" t="s">
        <v>1527</v>
      </c>
      <c r="D84" s="92" t="s">
        <v>1528</v>
      </c>
      <c r="E84" s="93" t="s">
        <v>1480</v>
      </c>
      <c r="F84" s="67" t="s">
        <v>1032</v>
      </c>
      <c r="G84" s="104">
        <v>348708.3</v>
      </c>
    </row>
    <row r="85" spans="2:7" ht="29.25" customHeight="1">
      <c r="B85" s="91" t="s">
        <v>1448</v>
      </c>
      <c r="C85" s="95" t="s">
        <v>1514</v>
      </c>
      <c r="D85" s="92">
        <v>45995</v>
      </c>
      <c r="E85" s="93" t="s">
        <v>1481</v>
      </c>
      <c r="F85" s="67" t="s">
        <v>1032</v>
      </c>
      <c r="G85" s="104">
        <v>123000</v>
      </c>
    </row>
    <row r="86" spans="2:7" ht="24.75" customHeight="1">
      <c r="B86" s="91" t="s">
        <v>1449</v>
      </c>
      <c r="C86" s="95" t="s">
        <v>1515</v>
      </c>
      <c r="D86" s="92" t="s">
        <v>1516</v>
      </c>
      <c r="E86" s="93" t="s">
        <v>1482</v>
      </c>
      <c r="F86" s="67" t="s">
        <v>1032</v>
      </c>
      <c r="G86" s="104">
        <v>124834.45</v>
      </c>
    </row>
    <row r="87" spans="2:7" ht="21" customHeight="1">
      <c r="B87" s="91" t="s">
        <v>1450</v>
      </c>
      <c r="C87" s="95" t="s">
        <v>1517</v>
      </c>
      <c r="D87" s="92" t="s">
        <v>1518</v>
      </c>
      <c r="E87" s="96" t="s">
        <v>1483</v>
      </c>
      <c r="F87" s="67" t="s">
        <v>1032</v>
      </c>
      <c r="G87" s="104">
        <v>475930.24</v>
      </c>
    </row>
    <row r="88" spans="2:7" ht="25.5" customHeight="1">
      <c r="B88" s="91" t="s">
        <v>1451</v>
      </c>
      <c r="C88" s="95" t="s">
        <v>1519</v>
      </c>
      <c r="D88" s="92">
        <v>45996</v>
      </c>
      <c r="E88" s="93" t="s">
        <v>1484</v>
      </c>
      <c r="F88" s="67" t="s">
        <v>1032</v>
      </c>
      <c r="G88" s="104">
        <v>29848</v>
      </c>
    </row>
    <row r="89" spans="2:7" ht="33.75" customHeight="1">
      <c r="B89" s="91" t="s">
        <v>1451</v>
      </c>
      <c r="C89" s="95" t="s">
        <v>1519</v>
      </c>
      <c r="D89" s="92">
        <v>46047</v>
      </c>
      <c r="E89" s="93" t="s">
        <v>1485</v>
      </c>
      <c r="F89" s="67" t="s">
        <v>1032</v>
      </c>
      <c r="G89" s="104">
        <v>62973.25</v>
      </c>
    </row>
    <row r="90" spans="2:7" ht="26.25" customHeight="1">
      <c r="B90" s="91" t="s">
        <v>1452</v>
      </c>
      <c r="C90" s="95" t="s">
        <v>1502</v>
      </c>
      <c r="D90" s="97">
        <v>46013</v>
      </c>
      <c r="E90" s="93" t="s">
        <v>1486</v>
      </c>
      <c r="F90" s="67" t="s">
        <v>1032</v>
      </c>
      <c r="G90" s="104">
        <v>45999</v>
      </c>
    </row>
    <row r="91" spans="2:7" ht="29.25" customHeight="1">
      <c r="B91" s="91" t="s">
        <v>1453</v>
      </c>
      <c r="C91" s="95" t="s">
        <v>1520</v>
      </c>
      <c r="D91" s="97">
        <v>46049</v>
      </c>
      <c r="E91" s="93" t="s">
        <v>1530</v>
      </c>
      <c r="F91" s="67" t="s">
        <v>1032</v>
      </c>
      <c r="G91" s="104">
        <v>32401.3</v>
      </c>
    </row>
    <row r="92" spans="2:7" ht="27.75" customHeight="1">
      <c r="B92" s="91" t="s">
        <v>1100</v>
      </c>
      <c r="C92" s="95" t="s">
        <v>1521</v>
      </c>
      <c r="D92" s="97">
        <v>45901</v>
      </c>
      <c r="E92" s="93" t="s">
        <v>1487</v>
      </c>
      <c r="F92" s="67" t="s">
        <v>1032</v>
      </c>
      <c r="G92" s="105">
        <v>233006</v>
      </c>
    </row>
    <row r="93" spans="2:7" ht="33.75" customHeight="1">
      <c r="B93" s="91" t="s">
        <v>1454</v>
      </c>
      <c r="C93" s="95" t="s">
        <v>1522</v>
      </c>
      <c r="D93" s="97">
        <v>45962</v>
      </c>
      <c r="E93" s="93" t="s">
        <v>1523</v>
      </c>
      <c r="F93" s="67" t="s">
        <v>1032</v>
      </c>
      <c r="G93" s="105">
        <v>98777</v>
      </c>
    </row>
    <row r="94" spans="2:7" ht="33.75" customHeight="1">
      <c r="B94" s="91" t="s">
        <v>1455</v>
      </c>
      <c r="C94" s="98" t="s">
        <v>1524</v>
      </c>
      <c r="D94" s="97">
        <v>45999</v>
      </c>
      <c r="E94" s="93" t="s">
        <v>1525</v>
      </c>
      <c r="F94" s="67" t="s">
        <v>1032</v>
      </c>
      <c r="G94" s="105">
        <v>110175</v>
      </c>
    </row>
    <row r="95" spans="2:7" ht="28.5" customHeight="1">
      <c r="B95" s="91" t="s">
        <v>1456</v>
      </c>
      <c r="C95" s="95" t="s">
        <v>1493</v>
      </c>
      <c r="D95" s="97">
        <v>45853</v>
      </c>
      <c r="E95" s="93" t="s">
        <v>1488</v>
      </c>
      <c r="F95" s="67" t="s">
        <v>1032</v>
      </c>
      <c r="G95" s="105">
        <v>252515.7</v>
      </c>
    </row>
    <row r="96" spans="2:7" ht="28.5" customHeight="1">
      <c r="B96" s="91" t="s">
        <v>1457</v>
      </c>
      <c r="C96" s="95" t="s">
        <v>1526</v>
      </c>
      <c r="D96" s="97">
        <v>46006</v>
      </c>
      <c r="E96" s="93" t="s">
        <v>1525</v>
      </c>
      <c r="F96" s="67" t="s">
        <v>1032</v>
      </c>
      <c r="G96" s="105">
        <v>78704.5</v>
      </c>
    </row>
    <row r="97" spans="2:7" ht="28.5" customHeight="1">
      <c r="B97" s="91" t="s">
        <v>1458</v>
      </c>
      <c r="C97" s="95"/>
      <c r="D97" s="97"/>
      <c r="E97" s="93" t="s">
        <v>1489</v>
      </c>
      <c r="F97" s="67" t="s">
        <v>1032</v>
      </c>
      <c r="G97" s="105">
        <v>99506.45</v>
      </c>
    </row>
    <row r="98" spans="2:7" ht="25.5" customHeight="1">
      <c r="B98" s="91" t="s">
        <v>1459</v>
      </c>
      <c r="C98" s="95"/>
      <c r="D98" s="97"/>
      <c r="E98" s="93" t="s">
        <v>1490</v>
      </c>
      <c r="F98" s="67" t="s">
        <v>1032</v>
      </c>
      <c r="G98" s="104">
        <v>9041</v>
      </c>
    </row>
    <row r="99" spans="2:7" ht="36" customHeight="1">
      <c r="B99" s="95"/>
      <c r="C99" s="95"/>
      <c r="D99" s="97"/>
      <c r="E99" s="99"/>
      <c r="F99" s="67" t="s">
        <v>1032</v>
      </c>
      <c r="G99" s="71"/>
    </row>
    <row r="100" spans="2:7" hidden="1">
      <c r="B100" s="95"/>
      <c r="C100" s="95"/>
      <c r="D100" s="97"/>
      <c r="E100" s="100"/>
      <c r="F100" s="67"/>
      <c r="G100" s="73"/>
    </row>
    <row r="101" spans="2:7" ht="39.75" customHeight="1">
      <c r="B101" s="120" t="s">
        <v>1092</v>
      </c>
      <c r="C101" s="120"/>
      <c r="D101" s="120"/>
      <c r="E101" s="120"/>
      <c r="F101" s="120"/>
      <c r="G101" s="82">
        <f>+SUM(G64:G99)</f>
        <v>5701194.7399999993</v>
      </c>
    </row>
    <row r="102" spans="2:7" ht="0.75" customHeight="1">
      <c r="B102" s="84"/>
      <c r="C102" s="84"/>
      <c r="D102" s="84"/>
      <c r="E102" s="84"/>
      <c r="F102" s="84"/>
      <c r="G102" s="101" t="s">
        <v>1104</v>
      </c>
    </row>
    <row r="103" spans="2:7" hidden="1">
      <c r="B103" s="84"/>
      <c r="C103" s="84"/>
      <c r="D103" s="84"/>
      <c r="E103" s="84"/>
      <c r="F103" s="84"/>
      <c r="G103" s="101"/>
    </row>
    <row r="104" spans="2:7" hidden="1">
      <c r="B104" s="84"/>
      <c r="C104" s="84"/>
      <c r="D104" s="84"/>
      <c r="E104" s="84"/>
      <c r="F104" s="84"/>
      <c r="G104" s="101"/>
    </row>
    <row r="105" spans="2:7" ht="96.75" hidden="1" customHeight="1">
      <c r="B105" s="86"/>
      <c r="C105" s="86"/>
      <c r="D105" s="86"/>
      <c r="E105" s="86"/>
      <c r="F105" s="86"/>
    </row>
    <row r="106" spans="2:7" ht="46.5" customHeight="1">
      <c r="B106" s="83" t="s">
        <v>1022</v>
      </c>
      <c r="C106" s="84"/>
      <c r="D106" s="85" t="s">
        <v>1023</v>
      </c>
      <c r="E106" s="85"/>
      <c r="G106" s="85"/>
    </row>
    <row r="107" spans="2:7" ht="39.75" hidden="1" customHeight="1">
      <c r="B107" s="56" t="s">
        <v>1013</v>
      </c>
      <c r="C107" s="86"/>
      <c r="G107" s="57"/>
    </row>
    <row r="108" spans="2:7">
      <c r="B108" s="83" t="s">
        <v>1105</v>
      </c>
      <c r="C108" s="84"/>
      <c r="D108" s="85"/>
      <c r="E108" s="85"/>
      <c r="G108" s="85"/>
    </row>
    <row r="109" spans="2:7">
      <c r="C109" s="86"/>
      <c r="D109" s="57" t="s">
        <v>1106</v>
      </c>
      <c r="G109" s="57"/>
    </row>
    <row r="110" spans="2:7">
      <c r="C110" s="86"/>
      <c r="G110" s="57"/>
    </row>
    <row r="111" spans="2:7">
      <c r="B111" s="102"/>
      <c r="D111" s="103"/>
    </row>
  </sheetData>
  <mergeCells count="8">
    <mergeCell ref="B101:F101"/>
    <mergeCell ref="C4:G4"/>
    <mergeCell ref="B48:F48"/>
    <mergeCell ref="N59:V62"/>
    <mergeCell ref="E59:G62"/>
    <mergeCell ref="D59:D61"/>
    <mergeCell ref="C59:C62"/>
    <mergeCell ref="A59:B62"/>
  </mergeCells>
  <pageMargins left="1" right="1" top="1" bottom="1" header="0.5" footer="0.5"/>
  <pageSetup paperSize="9" scale="5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H17"/>
  <sheetViews>
    <sheetView workbookViewId="0">
      <selection activeCell="E12" sqref="E12"/>
    </sheetView>
  </sheetViews>
  <sheetFormatPr baseColWidth="10" defaultColWidth="11" defaultRowHeight="15"/>
  <cols>
    <col min="2" max="2" width="23.7109375" customWidth="1"/>
    <col min="3" max="3" width="14.140625" customWidth="1"/>
    <col min="4" max="4" width="13.140625" customWidth="1"/>
    <col min="5" max="5" width="14.85546875" customWidth="1"/>
  </cols>
  <sheetData>
    <row r="4" spans="1:8" s="37" customFormat="1">
      <c r="B4" s="37" t="s">
        <v>1107</v>
      </c>
      <c r="C4" s="37" t="s">
        <v>1108</v>
      </c>
      <c r="D4" s="37" t="s">
        <v>1109</v>
      </c>
      <c r="E4" s="37" t="s">
        <v>1110</v>
      </c>
    </row>
    <row r="5" spans="1:8">
      <c r="A5">
        <v>511</v>
      </c>
      <c r="B5" s="45">
        <v>8550</v>
      </c>
      <c r="C5" s="45">
        <f>B5*5%</f>
        <v>427.5</v>
      </c>
      <c r="D5" s="45">
        <f t="shared" ref="D5:D11" si="0">B5*18%</f>
        <v>1539</v>
      </c>
      <c r="E5" s="45">
        <f>+B5+D5-C5</f>
        <v>9661.5</v>
      </c>
      <c r="F5" s="46"/>
      <c r="H5" s="46">
        <f>+B5+D5</f>
        <v>10089</v>
      </c>
    </row>
    <row r="6" spans="1:8">
      <c r="A6">
        <v>571</v>
      </c>
      <c r="B6" s="45">
        <v>41500</v>
      </c>
      <c r="C6" s="45">
        <f>B6*5%</f>
        <v>2075</v>
      </c>
      <c r="D6" s="45">
        <f t="shared" si="0"/>
        <v>7470</v>
      </c>
      <c r="E6" s="45">
        <f t="shared" ref="E6:E11" si="1">+B6+D6-C6</f>
        <v>46895</v>
      </c>
      <c r="F6" s="46"/>
      <c r="H6" s="46">
        <f t="shared" ref="H6:H13" si="2">+B6+D6</f>
        <v>48970</v>
      </c>
    </row>
    <row r="7" spans="1:8">
      <c r="A7">
        <v>573</v>
      </c>
      <c r="B7" s="45">
        <v>12725</v>
      </c>
      <c r="C7" s="45">
        <f t="shared" ref="C7:C13" si="3">B7*5%</f>
        <v>636.25</v>
      </c>
      <c r="D7" s="45">
        <f t="shared" si="0"/>
        <v>2290.5</v>
      </c>
      <c r="E7" s="45">
        <f t="shared" si="1"/>
        <v>14379.25</v>
      </c>
      <c r="F7" s="46"/>
      <c r="H7" s="46">
        <f t="shared" si="2"/>
        <v>15015.5</v>
      </c>
    </row>
    <row r="8" spans="1:8">
      <c r="A8">
        <v>576</v>
      </c>
      <c r="B8" s="45">
        <v>21050</v>
      </c>
      <c r="C8" s="45">
        <f t="shared" si="3"/>
        <v>1052.5</v>
      </c>
      <c r="D8" s="45">
        <f t="shared" si="0"/>
        <v>3789</v>
      </c>
      <c r="E8" s="45">
        <f t="shared" si="1"/>
        <v>23786.5</v>
      </c>
      <c r="F8" s="46"/>
      <c r="H8" s="46">
        <f t="shared" si="2"/>
        <v>24839</v>
      </c>
    </row>
    <row r="9" spans="1:8">
      <c r="A9">
        <v>577</v>
      </c>
      <c r="B9" s="45">
        <v>18975</v>
      </c>
      <c r="C9" s="45">
        <f t="shared" si="3"/>
        <v>948.75</v>
      </c>
      <c r="D9" s="45">
        <f t="shared" si="0"/>
        <v>3415.5</v>
      </c>
      <c r="E9" s="45">
        <f t="shared" si="1"/>
        <v>21441.75</v>
      </c>
      <c r="F9" s="46"/>
      <c r="H9" s="46">
        <f t="shared" si="2"/>
        <v>22390.5</v>
      </c>
    </row>
    <row r="10" spans="1:8">
      <c r="A10">
        <v>512</v>
      </c>
      <c r="B10" s="45">
        <v>11450</v>
      </c>
      <c r="C10" s="45">
        <f t="shared" si="3"/>
        <v>572.5</v>
      </c>
      <c r="D10" s="45">
        <f t="shared" si="0"/>
        <v>2061</v>
      </c>
      <c r="E10" s="45">
        <f t="shared" si="1"/>
        <v>12938.5</v>
      </c>
      <c r="F10" s="46"/>
      <c r="H10" s="46">
        <f t="shared" si="2"/>
        <v>13511</v>
      </c>
    </row>
    <row r="11" spans="1:8">
      <c r="A11">
        <v>473</v>
      </c>
      <c r="B11" s="45">
        <v>15750</v>
      </c>
      <c r="C11" s="45">
        <f t="shared" si="3"/>
        <v>787.5</v>
      </c>
      <c r="D11" s="45">
        <f t="shared" si="0"/>
        <v>2835</v>
      </c>
      <c r="E11" s="45">
        <f t="shared" si="1"/>
        <v>17797.5</v>
      </c>
      <c r="F11" s="46"/>
      <c r="H11" s="46">
        <f t="shared" si="2"/>
        <v>18585</v>
      </c>
    </row>
    <row r="12" spans="1:8">
      <c r="B12" s="45">
        <v>92430</v>
      </c>
      <c r="C12" s="45">
        <f t="shared" si="3"/>
        <v>4621.5</v>
      </c>
      <c r="D12" s="45"/>
      <c r="E12" s="45">
        <f>B12-C12</f>
        <v>87808.5</v>
      </c>
      <c r="F12" s="46"/>
      <c r="H12" s="46">
        <f t="shared" si="2"/>
        <v>92430</v>
      </c>
    </row>
    <row r="13" spans="1:8">
      <c r="B13" s="47"/>
      <c r="C13" s="47">
        <f t="shared" si="3"/>
        <v>0</v>
      </c>
      <c r="D13" s="47">
        <f>B13*18%</f>
        <v>0</v>
      </c>
      <c r="E13" s="45">
        <f>+B13+D13-C13</f>
        <v>0</v>
      </c>
      <c r="F13" s="46"/>
      <c r="H13" s="46">
        <f t="shared" si="2"/>
        <v>0</v>
      </c>
    </row>
    <row r="14" spans="1:8">
      <c r="B14" s="48">
        <f>SUM(B5:B13)</f>
        <v>222430</v>
      </c>
      <c r="C14" s="48">
        <f>SUM(C5:C13)</f>
        <v>11121.5</v>
      </c>
      <c r="D14" s="48">
        <f>SUM(D5:D13)</f>
        <v>23400</v>
      </c>
      <c r="E14" s="48">
        <f>B14+D14-C14</f>
        <v>234708.5</v>
      </c>
      <c r="F14" s="48"/>
      <c r="H14" s="48">
        <f>SUM(H5:H13)</f>
        <v>245830</v>
      </c>
    </row>
    <row r="15" spans="1:8">
      <c r="C15" s="46"/>
      <c r="D15" s="46"/>
      <c r="E15" s="45"/>
    </row>
    <row r="16" spans="1:8">
      <c r="E16" s="48"/>
      <c r="F16" s="46"/>
    </row>
    <row r="17" spans="3:4">
      <c r="C17" s="46">
        <f>+B14+D14</f>
        <v>245830</v>
      </c>
      <c r="D17" s="46">
        <f>+C17-C14</f>
        <v>234708.5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935"/>
  <sheetViews>
    <sheetView view="pageBreakPreview" zoomScale="70" zoomScaleNormal="70" workbookViewId="0">
      <selection activeCell="C19" sqref="C18:C19"/>
    </sheetView>
  </sheetViews>
  <sheetFormatPr baseColWidth="10" defaultColWidth="11" defaultRowHeight="15"/>
  <cols>
    <col min="1" max="1" width="37.42578125" customWidth="1"/>
    <col min="2" max="2" width="26" customWidth="1"/>
    <col min="3" max="3" width="67.42578125" customWidth="1"/>
    <col min="4" max="4" width="144.42578125" customWidth="1"/>
    <col min="5" max="5" width="37.85546875" style="16" customWidth="1"/>
    <col min="6" max="6" width="37.5703125" customWidth="1"/>
    <col min="7" max="7" width="24.42578125" customWidth="1"/>
    <col min="8" max="8" width="17.5703125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7"/>
      <c r="B1" s="17"/>
      <c r="C1" s="17"/>
      <c r="D1" s="17"/>
      <c r="E1" s="17"/>
    </row>
    <row r="2" spans="1:8" ht="15" customHeight="1">
      <c r="A2" s="108" t="s">
        <v>0</v>
      </c>
      <c r="B2" s="108"/>
      <c r="C2" s="108"/>
      <c r="D2" s="108"/>
      <c r="E2" s="108"/>
    </row>
    <row r="3" spans="1:8" ht="15" customHeight="1">
      <c r="A3" s="108"/>
      <c r="B3" s="108"/>
      <c r="C3" s="108"/>
      <c r="D3" s="108"/>
      <c r="E3" s="108"/>
    </row>
    <row r="4" spans="1:8" ht="15" customHeight="1">
      <c r="A4" s="108"/>
      <c r="B4" s="108"/>
      <c r="C4" s="108"/>
      <c r="D4" s="108"/>
      <c r="E4" s="108"/>
    </row>
    <row r="5" spans="1:8" ht="14.25" customHeight="1">
      <c r="A5" s="108"/>
      <c r="B5" s="108"/>
      <c r="C5" s="108"/>
      <c r="D5" s="108"/>
      <c r="E5" s="108"/>
      <c r="F5" s="18"/>
    </row>
    <row r="6" spans="1:8" ht="41.25" customHeight="1">
      <c r="A6" s="107" t="s">
        <v>1111</v>
      </c>
      <c r="B6" s="107"/>
      <c r="C6" s="107"/>
      <c r="D6" s="107"/>
      <c r="E6" s="107"/>
      <c r="F6" s="19"/>
    </row>
    <row r="7" spans="1:8" s="14" customFormat="1" ht="47.25" customHeight="1">
      <c r="A7" s="1" t="s">
        <v>2</v>
      </c>
      <c r="B7" s="1" t="s">
        <v>3</v>
      </c>
      <c r="C7" s="1" t="s">
        <v>4</v>
      </c>
      <c r="D7" s="1" t="s">
        <v>5</v>
      </c>
      <c r="E7" s="2" t="s">
        <v>6</v>
      </c>
      <c r="F7" s="20" t="s">
        <v>7</v>
      </c>
      <c r="G7" s="20" t="s">
        <v>8</v>
      </c>
      <c r="H7" s="20" t="s">
        <v>9</v>
      </c>
    </row>
    <row r="8" spans="1:8" s="15" customFormat="1" ht="19.5" customHeight="1">
      <c r="A8" s="3" t="s">
        <v>1112</v>
      </c>
      <c r="B8" s="4">
        <v>44287</v>
      </c>
      <c r="C8" s="3" t="s">
        <v>1113</v>
      </c>
      <c r="D8" s="3" t="s">
        <v>1114</v>
      </c>
      <c r="E8" s="5">
        <v>4568</v>
      </c>
      <c r="F8" s="21"/>
      <c r="G8" s="22"/>
      <c r="H8" s="22"/>
    </row>
    <row r="9" spans="1:8" s="15" customFormat="1" ht="19.5" customHeight="1">
      <c r="A9" s="3" t="s">
        <v>1115</v>
      </c>
      <c r="B9" s="4">
        <v>44314</v>
      </c>
      <c r="C9" s="3" t="s">
        <v>455</v>
      </c>
      <c r="D9" s="3" t="s">
        <v>783</v>
      </c>
      <c r="E9" s="5">
        <v>29500</v>
      </c>
      <c r="F9" s="21"/>
      <c r="G9" s="22"/>
      <c r="H9" s="22"/>
    </row>
    <row r="10" spans="1:8" s="15" customFormat="1" ht="16.5" customHeight="1">
      <c r="A10" s="3" t="s">
        <v>1116</v>
      </c>
      <c r="B10" s="4">
        <v>44321</v>
      </c>
      <c r="C10" s="3" t="s">
        <v>1117</v>
      </c>
      <c r="D10" s="3" t="s">
        <v>1118</v>
      </c>
      <c r="E10" s="5">
        <v>649071.38</v>
      </c>
      <c r="F10" s="21"/>
      <c r="G10" s="22"/>
      <c r="H10" s="22"/>
    </row>
    <row r="11" spans="1:8" s="15" customFormat="1" ht="19.5" customHeight="1">
      <c r="A11" s="3" t="s">
        <v>1119</v>
      </c>
      <c r="B11" s="4">
        <v>44333</v>
      </c>
      <c r="C11" s="3" t="s">
        <v>1117</v>
      </c>
      <c r="D11" s="3" t="s">
        <v>1120</v>
      </c>
      <c r="E11" s="5">
        <v>214628.17</v>
      </c>
      <c r="F11" s="21"/>
      <c r="G11" s="22"/>
      <c r="H11" s="22"/>
    </row>
    <row r="12" spans="1:8" s="15" customFormat="1" ht="19.5" customHeight="1">
      <c r="A12" s="3" t="s">
        <v>232</v>
      </c>
      <c r="B12" s="4">
        <v>44334</v>
      </c>
      <c r="C12" s="3" t="s">
        <v>1121</v>
      </c>
      <c r="D12" s="3" t="s">
        <v>1122</v>
      </c>
      <c r="E12" s="5">
        <v>29913</v>
      </c>
      <c r="F12" s="21"/>
      <c r="G12" s="22"/>
      <c r="H12" s="22"/>
    </row>
    <row r="13" spans="1:8" s="15" customFormat="1" ht="19.5" customHeight="1">
      <c r="A13" s="3" t="s">
        <v>1123</v>
      </c>
      <c r="B13" s="4">
        <v>44195</v>
      </c>
      <c r="C13" s="3" t="s">
        <v>253</v>
      </c>
      <c r="D13" s="3" t="s">
        <v>1124</v>
      </c>
      <c r="E13" s="5">
        <v>17409.509999999998</v>
      </c>
      <c r="F13" s="21"/>
      <c r="G13" s="22"/>
      <c r="H13" s="23"/>
    </row>
    <row r="14" spans="1:8" s="15" customFormat="1" ht="19.5" customHeight="1">
      <c r="A14" s="3" t="s">
        <v>1125</v>
      </c>
      <c r="B14" s="4">
        <v>44195</v>
      </c>
      <c r="C14" s="3" t="s">
        <v>253</v>
      </c>
      <c r="D14" s="3" t="s">
        <v>1124</v>
      </c>
      <c r="E14" s="5">
        <v>141694.63</v>
      </c>
      <c r="F14" s="21"/>
      <c r="G14" s="22"/>
      <c r="H14" s="22"/>
    </row>
    <row r="15" spans="1:8" s="15" customFormat="1" ht="19.5" customHeight="1">
      <c r="A15" s="3" t="s">
        <v>1126</v>
      </c>
      <c r="B15" s="4">
        <v>44195</v>
      </c>
      <c r="C15" s="3" t="s">
        <v>253</v>
      </c>
      <c r="D15" s="3" t="s">
        <v>1124</v>
      </c>
      <c r="E15" s="5">
        <v>38026.06</v>
      </c>
      <c r="F15" s="21"/>
      <c r="G15" s="22"/>
      <c r="H15" s="23"/>
    </row>
    <row r="16" spans="1:8" s="15" customFormat="1" ht="19.5" customHeight="1">
      <c r="A16" s="3" t="s">
        <v>1127</v>
      </c>
      <c r="B16" s="4">
        <v>44195</v>
      </c>
      <c r="C16" s="3" t="s">
        <v>253</v>
      </c>
      <c r="D16" s="3" t="s">
        <v>1124</v>
      </c>
      <c r="E16" s="5">
        <v>19446.400000000001</v>
      </c>
      <c r="F16" s="24"/>
      <c r="G16" s="22"/>
      <c r="H16" s="23"/>
    </row>
    <row r="17" spans="1:8" s="15" customFormat="1" ht="19.5" customHeight="1">
      <c r="A17" s="3" t="s">
        <v>1128</v>
      </c>
      <c r="B17" s="4">
        <v>44195</v>
      </c>
      <c r="C17" s="3" t="s">
        <v>253</v>
      </c>
      <c r="D17" s="3" t="s">
        <v>1124</v>
      </c>
      <c r="E17" s="5">
        <v>23374.07</v>
      </c>
      <c r="F17" s="21"/>
      <c r="G17" s="22"/>
      <c r="H17" s="23"/>
    </row>
    <row r="18" spans="1:8" s="15" customFormat="1" ht="19.5" customHeight="1">
      <c r="A18" s="3" t="s">
        <v>1129</v>
      </c>
      <c r="B18" s="4">
        <v>44195</v>
      </c>
      <c r="C18" s="3" t="s">
        <v>253</v>
      </c>
      <c r="D18" s="3" t="s">
        <v>1124</v>
      </c>
      <c r="E18" s="5">
        <v>34994.269999999997</v>
      </c>
      <c r="F18" s="21"/>
      <c r="G18" s="22"/>
      <c r="H18" s="23"/>
    </row>
    <row r="19" spans="1:8" s="15" customFormat="1" ht="19.5" customHeight="1">
      <c r="A19" s="3" t="s">
        <v>1130</v>
      </c>
      <c r="B19" s="4">
        <v>44195</v>
      </c>
      <c r="C19" s="3" t="s">
        <v>253</v>
      </c>
      <c r="D19" s="3" t="s">
        <v>1124</v>
      </c>
      <c r="E19" s="5">
        <v>18156.09</v>
      </c>
      <c r="F19" s="21"/>
      <c r="G19" s="22"/>
      <c r="H19" s="23"/>
    </row>
    <row r="20" spans="1:8" s="15" customFormat="1" ht="19.5" customHeight="1">
      <c r="A20" s="3" t="s">
        <v>1131</v>
      </c>
      <c r="B20" s="4">
        <v>44195</v>
      </c>
      <c r="C20" s="3" t="s">
        <v>253</v>
      </c>
      <c r="D20" s="3" t="s">
        <v>1124</v>
      </c>
      <c r="E20" s="5">
        <v>25425.33</v>
      </c>
      <c r="F20" s="21"/>
      <c r="G20" s="22"/>
      <c r="H20" s="23"/>
    </row>
    <row r="21" spans="1:8" s="15" customFormat="1" ht="19.5" customHeight="1">
      <c r="A21" s="3" t="s">
        <v>1132</v>
      </c>
      <c r="B21" s="4">
        <v>44195</v>
      </c>
      <c r="C21" s="3" t="s">
        <v>253</v>
      </c>
      <c r="D21" s="3" t="s">
        <v>1124</v>
      </c>
      <c r="E21" s="5">
        <v>189382.48</v>
      </c>
      <c r="F21" s="21"/>
      <c r="G21" s="22"/>
      <c r="H21" s="23"/>
    </row>
    <row r="22" spans="1:8" s="15" customFormat="1" ht="19.5" customHeight="1">
      <c r="A22" s="3" t="s">
        <v>1133</v>
      </c>
      <c r="B22" s="4">
        <v>44195</v>
      </c>
      <c r="C22" s="3" t="s">
        <v>253</v>
      </c>
      <c r="D22" s="3" t="s">
        <v>1124</v>
      </c>
      <c r="E22" s="5">
        <v>220851.36</v>
      </c>
      <c r="F22" s="21"/>
      <c r="G22" s="22"/>
      <c r="H22" s="23"/>
    </row>
    <row r="23" spans="1:8" s="15" customFormat="1" ht="19.5" customHeight="1">
      <c r="A23" s="3" t="s">
        <v>1134</v>
      </c>
      <c r="B23" s="4">
        <v>44263</v>
      </c>
      <c r="C23" s="3" t="s">
        <v>253</v>
      </c>
      <c r="D23" s="3" t="s">
        <v>1135</v>
      </c>
      <c r="E23" s="5">
        <v>19581.57</v>
      </c>
      <c r="F23" s="21"/>
      <c r="G23" s="22"/>
      <c r="H23" s="25"/>
    </row>
    <row r="24" spans="1:8" s="15" customFormat="1" ht="19.5" customHeight="1">
      <c r="A24" s="3" t="s">
        <v>1136</v>
      </c>
      <c r="B24" s="4">
        <v>44263</v>
      </c>
      <c r="C24" s="3" t="s">
        <v>253</v>
      </c>
      <c r="D24" s="3" t="s">
        <v>1135</v>
      </c>
      <c r="E24" s="5">
        <v>50586.49</v>
      </c>
      <c r="F24" s="21"/>
      <c r="G24" s="22"/>
      <c r="H24" s="21"/>
    </row>
    <row r="25" spans="1:8" s="15" customFormat="1" ht="19.5" customHeight="1">
      <c r="A25" s="3" t="s">
        <v>1137</v>
      </c>
      <c r="B25" s="4">
        <v>44263</v>
      </c>
      <c r="C25" s="3" t="s">
        <v>253</v>
      </c>
      <c r="D25" s="3" t="s">
        <v>1135</v>
      </c>
      <c r="E25" s="5">
        <v>36645.21</v>
      </c>
      <c r="F25" s="21"/>
      <c r="G25" s="22"/>
      <c r="H25" s="21"/>
    </row>
    <row r="26" spans="1:8" s="15" customFormat="1" ht="19.5" customHeight="1">
      <c r="A26" s="3" t="s">
        <v>1138</v>
      </c>
      <c r="B26" s="4">
        <v>44263</v>
      </c>
      <c r="C26" s="3" t="s">
        <v>253</v>
      </c>
      <c r="D26" s="3" t="s">
        <v>1135</v>
      </c>
      <c r="E26" s="5">
        <v>22241.27</v>
      </c>
      <c r="F26" s="21"/>
      <c r="G26" s="22"/>
      <c r="H26" s="21"/>
    </row>
    <row r="27" spans="1:8" s="15" customFormat="1" ht="19.5" customHeight="1">
      <c r="A27" s="3" t="s">
        <v>1139</v>
      </c>
      <c r="B27" s="4">
        <v>44263</v>
      </c>
      <c r="C27" s="3" t="s">
        <v>253</v>
      </c>
      <c r="D27" s="3" t="s">
        <v>1135</v>
      </c>
      <c r="E27" s="5">
        <v>56781.26</v>
      </c>
      <c r="F27" s="21"/>
      <c r="G27" s="22"/>
      <c r="H27" s="21"/>
    </row>
    <row r="28" spans="1:8" s="15" customFormat="1" ht="19.5" customHeight="1">
      <c r="A28" s="3" t="s">
        <v>1140</v>
      </c>
      <c r="B28" s="4">
        <v>44263</v>
      </c>
      <c r="C28" s="3" t="s">
        <v>253</v>
      </c>
      <c r="D28" s="3" t="s">
        <v>1135</v>
      </c>
      <c r="E28" s="5">
        <v>31070.62</v>
      </c>
      <c r="F28" s="21"/>
      <c r="G28" s="22"/>
      <c r="H28" s="21"/>
    </row>
    <row r="29" spans="1:8" s="15" customFormat="1" ht="19.5" customHeight="1">
      <c r="A29" s="3" t="s">
        <v>1141</v>
      </c>
      <c r="B29" s="4">
        <v>44263</v>
      </c>
      <c r="C29" s="3" t="s">
        <v>253</v>
      </c>
      <c r="D29" s="3" t="s">
        <v>1135</v>
      </c>
      <c r="E29" s="5">
        <v>25262.07</v>
      </c>
      <c r="F29" s="21"/>
      <c r="G29" s="22"/>
      <c r="H29" s="21"/>
    </row>
    <row r="30" spans="1:8" s="15" customFormat="1" ht="19.5" customHeight="1">
      <c r="A30" s="3" t="s">
        <v>1142</v>
      </c>
      <c r="B30" s="4">
        <v>44263</v>
      </c>
      <c r="C30" s="3" t="s">
        <v>253</v>
      </c>
      <c r="D30" s="3" t="s">
        <v>1135</v>
      </c>
      <c r="E30" s="5">
        <v>24251.1</v>
      </c>
      <c r="F30" s="21"/>
      <c r="G30" s="22"/>
      <c r="H30" s="21"/>
    </row>
    <row r="31" spans="1:8" s="15" customFormat="1" ht="19.5" customHeight="1">
      <c r="A31" s="3" t="s">
        <v>1143</v>
      </c>
      <c r="B31" s="4">
        <v>44263</v>
      </c>
      <c r="C31" s="3" t="s">
        <v>253</v>
      </c>
      <c r="D31" s="3" t="s">
        <v>1135</v>
      </c>
      <c r="E31" s="5">
        <v>42013.97</v>
      </c>
      <c r="F31" s="21"/>
      <c r="G31" s="22"/>
      <c r="H31" s="21"/>
    </row>
    <row r="32" spans="1:8" s="15" customFormat="1" ht="19.5" customHeight="1">
      <c r="A32" s="3" t="s">
        <v>1144</v>
      </c>
      <c r="B32" s="4">
        <v>44263</v>
      </c>
      <c r="C32" s="3" t="s">
        <v>253</v>
      </c>
      <c r="D32" s="3" t="s">
        <v>1135</v>
      </c>
      <c r="E32" s="5">
        <v>106386.1</v>
      </c>
      <c r="F32" s="21"/>
      <c r="G32" s="22"/>
      <c r="H32" s="21"/>
    </row>
    <row r="33" spans="1:8" s="15" customFormat="1" ht="19.5" customHeight="1">
      <c r="A33" s="3" t="s">
        <v>1145</v>
      </c>
      <c r="B33" s="4">
        <v>44263</v>
      </c>
      <c r="C33" s="3" t="s">
        <v>253</v>
      </c>
      <c r="D33" s="3" t="s">
        <v>1124</v>
      </c>
      <c r="E33" s="5">
        <v>61655.37</v>
      </c>
      <c r="F33" s="21"/>
      <c r="G33" s="22"/>
      <c r="H33" s="21"/>
    </row>
    <row r="34" spans="1:8" s="15" customFormat="1" ht="19.5" customHeight="1">
      <c r="A34" s="3" t="s">
        <v>1146</v>
      </c>
      <c r="B34" s="4">
        <v>44263</v>
      </c>
      <c r="C34" s="3" t="s">
        <v>253</v>
      </c>
      <c r="D34" s="3" t="s">
        <v>1124</v>
      </c>
      <c r="E34" s="5">
        <v>92854.74</v>
      </c>
      <c r="F34" s="21"/>
      <c r="G34" s="22"/>
      <c r="H34" s="21"/>
    </row>
    <row r="35" spans="1:8" s="15" customFormat="1" ht="19.5" customHeight="1">
      <c r="A35" s="3" t="s">
        <v>1147</v>
      </c>
      <c r="B35" s="4">
        <v>44263</v>
      </c>
      <c r="C35" s="3" t="s">
        <v>253</v>
      </c>
      <c r="D35" s="3" t="s">
        <v>1124</v>
      </c>
      <c r="E35" s="5">
        <v>39828.5</v>
      </c>
      <c r="F35" s="21"/>
      <c r="G35" s="22"/>
      <c r="H35" s="21"/>
    </row>
    <row r="36" spans="1:8" s="15" customFormat="1" ht="19.5" customHeight="1">
      <c r="A36" s="3" t="s">
        <v>1148</v>
      </c>
      <c r="B36" s="4">
        <v>44263</v>
      </c>
      <c r="C36" s="3" t="s">
        <v>253</v>
      </c>
      <c r="D36" s="3" t="s">
        <v>1124</v>
      </c>
      <c r="E36" s="5">
        <v>21401.18</v>
      </c>
      <c r="F36" s="21"/>
      <c r="G36" s="22"/>
      <c r="H36" s="23"/>
    </row>
    <row r="37" spans="1:8" ht="15.75" customHeight="1">
      <c r="A37" s="3" t="s">
        <v>1149</v>
      </c>
      <c r="B37" s="4">
        <v>44263</v>
      </c>
      <c r="C37" s="3" t="s">
        <v>253</v>
      </c>
      <c r="D37" s="3" t="s">
        <v>1124</v>
      </c>
      <c r="E37" s="5">
        <v>91316.67</v>
      </c>
      <c r="F37" s="24"/>
      <c r="G37" s="22"/>
      <c r="H37" s="23"/>
    </row>
    <row r="38" spans="1:8" ht="15.75" customHeight="1">
      <c r="A38" s="3" t="s">
        <v>1150</v>
      </c>
      <c r="B38" s="4">
        <v>44263</v>
      </c>
      <c r="C38" s="3" t="s">
        <v>253</v>
      </c>
      <c r="D38" s="3" t="s">
        <v>1124</v>
      </c>
      <c r="E38" s="5">
        <v>37377.96</v>
      </c>
      <c r="F38" s="24"/>
      <c r="G38" s="22"/>
      <c r="H38" s="23"/>
    </row>
    <row r="39" spans="1:8" ht="15.75" customHeight="1">
      <c r="A39" s="3" t="s">
        <v>1151</v>
      </c>
      <c r="B39" s="4">
        <v>44263</v>
      </c>
      <c r="C39" s="3" t="s">
        <v>253</v>
      </c>
      <c r="D39" s="3" t="s">
        <v>1124</v>
      </c>
      <c r="E39" s="5">
        <v>56982.58</v>
      </c>
      <c r="F39" s="24"/>
      <c r="G39" s="22"/>
      <c r="H39" s="22"/>
    </row>
    <row r="40" spans="1:8" ht="15.75" customHeight="1">
      <c r="A40" s="3" t="s">
        <v>1152</v>
      </c>
      <c r="B40" s="4">
        <v>44263</v>
      </c>
      <c r="C40" s="3" t="s">
        <v>253</v>
      </c>
      <c r="D40" s="3" t="s">
        <v>1124</v>
      </c>
      <c r="E40" s="5">
        <v>12083.2</v>
      </c>
      <c r="F40" s="21"/>
      <c r="G40" s="22"/>
      <c r="H40" s="23"/>
    </row>
    <row r="41" spans="1:8" ht="15.75" customHeight="1">
      <c r="A41" s="3" t="s">
        <v>1153</v>
      </c>
      <c r="B41" s="4">
        <v>44263</v>
      </c>
      <c r="C41" s="3" t="s">
        <v>253</v>
      </c>
      <c r="D41" s="3" t="s">
        <v>1124</v>
      </c>
      <c r="E41" s="5">
        <v>23147.69</v>
      </c>
      <c r="F41" s="21"/>
      <c r="G41" s="22"/>
      <c r="H41" s="23"/>
    </row>
    <row r="42" spans="1:8" ht="15.75" customHeight="1">
      <c r="A42" s="3" t="s">
        <v>1154</v>
      </c>
      <c r="B42" s="4">
        <v>44263</v>
      </c>
      <c r="C42" s="3" t="s">
        <v>253</v>
      </c>
      <c r="D42" s="3" t="s">
        <v>1124</v>
      </c>
      <c r="E42" s="5">
        <v>42704.35</v>
      </c>
      <c r="F42" s="21"/>
      <c r="G42" s="22"/>
      <c r="H42" s="22"/>
    </row>
    <row r="43" spans="1:8" ht="15.75" customHeight="1">
      <c r="A43" s="3" t="s">
        <v>1155</v>
      </c>
      <c r="B43" s="4">
        <v>44263</v>
      </c>
      <c r="C43" s="3" t="s">
        <v>253</v>
      </c>
      <c r="D43" s="3" t="s">
        <v>1124</v>
      </c>
      <c r="E43" s="5">
        <v>11328</v>
      </c>
      <c r="F43" s="21"/>
      <c r="G43" s="22"/>
      <c r="H43" s="22"/>
    </row>
    <row r="44" spans="1:8" ht="15.75">
      <c r="A44" s="3" t="s">
        <v>1156</v>
      </c>
      <c r="B44" s="4">
        <v>44263</v>
      </c>
      <c r="C44" s="3" t="s">
        <v>253</v>
      </c>
      <c r="D44" s="3" t="s">
        <v>1124</v>
      </c>
      <c r="E44" s="5">
        <v>36393.449999999997</v>
      </c>
      <c r="F44" s="21"/>
      <c r="G44" s="22"/>
      <c r="H44" s="22"/>
    </row>
    <row r="45" spans="1:8" ht="15.75">
      <c r="A45" s="3" t="s">
        <v>1157</v>
      </c>
      <c r="B45" s="4">
        <v>44263</v>
      </c>
      <c r="C45" s="3" t="s">
        <v>253</v>
      </c>
      <c r="D45" s="3" t="s">
        <v>1124</v>
      </c>
      <c r="E45" s="5">
        <v>4153.6000000000004</v>
      </c>
      <c r="F45" s="21"/>
      <c r="G45" s="22"/>
      <c r="H45" s="22"/>
    </row>
    <row r="46" spans="1:8" ht="15.75">
      <c r="A46" s="3" t="s">
        <v>1158</v>
      </c>
      <c r="B46" s="4">
        <v>44263</v>
      </c>
      <c r="C46" s="3" t="s">
        <v>253</v>
      </c>
      <c r="D46" s="3" t="s">
        <v>1124</v>
      </c>
      <c r="E46" s="5">
        <v>29338.639999999999</v>
      </c>
      <c r="F46" s="21"/>
      <c r="G46" s="22"/>
      <c r="H46" s="22"/>
    </row>
    <row r="47" spans="1:8" ht="15.75">
      <c r="A47" s="3" t="s">
        <v>1159</v>
      </c>
      <c r="B47" s="4">
        <v>44263</v>
      </c>
      <c r="C47" s="3" t="s">
        <v>253</v>
      </c>
      <c r="D47" s="3" t="s">
        <v>1124</v>
      </c>
      <c r="E47" s="5">
        <v>19749.29</v>
      </c>
      <c r="F47" s="21"/>
      <c r="G47" s="22"/>
      <c r="H47" s="22"/>
    </row>
    <row r="48" spans="1:8" ht="15.75">
      <c r="A48" s="3" t="s">
        <v>1160</v>
      </c>
      <c r="B48" s="4">
        <v>44263</v>
      </c>
      <c r="C48" s="3" t="s">
        <v>253</v>
      </c>
      <c r="D48" s="3" t="s">
        <v>1124</v>
      </c>
      <c r="E48" s="5">
        <v>31307.38</v>
      </c>
      <c r="F48" s="21"/>
      <c r="G48" s="22"/>
      <c r="H48" s="22"/>
    </row>
    <row r="49" spans="1:8" ht="15.75">
      <c r="A49" s="3" t="s">
        <v>1161</v>
      </c>
      <c r="B49" s="4">
        <v>44263</v>
      </c>
      <c r="C49" s="3" t="s">
        <v>253</v>
      </c>
      <c r="D49" s="3" t="s">
        <v>1124</v>
      </c>
      <c r="E49" s="5">
        <v>3920.96</v>
      </c>
      <c r="F49" s="21"/>
      <c r="G49" s="22"/>
      <c r="H49" s="22"/>
    </row>
    <row r="50" spans="1:8" ht="15.75">
      <c r="A50" s="3" t="s">
        <v>1162</v>
      </c>
      <c r="B50" s="4">
        <v>44263</v>
      </c>
      <c r="C50" s="3" t="s">
        <v>253</v>
      </c>
      <c r="D50" s="3" t="s">
        <v>1124</v>
      </c>
      <c r="E50" s="5">
        <v>52862.59</v>
      </c>
      <c r="F50" s="21"/>
      <c r="G50" s="22"/>
      <c r="H50" s="23"/>
    </row>
    <row r="51" spans="1:8" ht="15.75">
      <c r="A51" s="3" t="s">
        <v>1163</v>
      </c>
      <c r="B51" s="4">
        <v>44263</v>
      </c>
      <c r="C51" s="3" t="s">
        <v>253</v>
      </c>
      <c r="D51" s="3" t="s">
        <v>1124</v>
      </c>
      <c r="E51" s="5">
        <v>61969.49</v>
      </c>
      <c r="F51" s="21"/>
      <c r="G51" s="22"/>
      <c r="H51" s="23"/>
    </row>
    <row r="52" spans="1:8" ht="15.75">
      <c r="A52" s="3" t="s">
        <v>1164</v>
      </c>
      <c r="B52" s="4">
        <v>44263</v>
      </c>
      <c r="C52" s="3" t="s">
        <v>253</v>
      </c>
      <c r="D52" s="3" t="s">
        <v>1124</v>
      </c>
      <c r="E52" s="5">
        <v>3496.76</v>
      </c>
      <c r="F52" s="21"/>
      <c r="G52" s="22"/>
      <c r="H52" s="23"/>
    </row>
    <row r="53" spans="1:8" ht="15.75">
      <c r="A53" s="3" t="s">
        <v>1165</v>
      </c>
      <c r="B53" s="4">
        <v>44293</v>
      </c>
      <c r="C53" s="3" t="s">
        <v>1166</v>
      </c>
      <c r="D53" s="3" t="s">
        <v>1167</v>
      </c>
      <c r="E53" s="5">
        <v>1500</v>
      </c>
      <c r="F53" s="21"/>
      <c r="G53" s="22"/>
      <c r="H53" s="23"/>
    </row>
    <row r="54" spans="1:8" ht="15.75">
      <c r="A54" s="3" t="s">
        <v>784</v>
      </c>
      <c r="B54" s="4">
        <v>44320</v>
      </c>
      <c r="C54" s="3" t="s">
        <v>785</v>
      </c>
      <c r="D54" s="3" t="s">
        <v>786</v>
      </c>
      <c r="E54" s="5">
        <f>5312.5*57.0017</f>
        <v>302821.53125</v>
      </c>
      <c r="F54" s="21">
        <v>3120</v>
      </c>
      <c r="G54" s="22">
        <v>44327</v>
      </c>
      <c r="H54" s="22">
        <v>44341</v>
      </c>
    </row>
    <row r="55" spans="1:8" ht="15.75">
      <c r="A55" s="3" t="s">
        <v>1168</v>
      </c>
      <c r="B55" s="4">
        <v>44295</v>
      </c>
      <c r="C55" s="3" t="s">
        <v>1169</v>
      </c>
      <c r="D55" s="3" t="s">
        <v>81</v>
      </c>
      <c r="E55" s="5">
        <v>3315808</v>
      </c>
      <c r="F55" s="21"/>
      <c r="G55" s="22"/>
      <c r="H55" s="23"/>
    </row>
    <row r="56" spans="1:8" ht="15.75">
      <c r="A56" s="3" t="s">
        <v>1170</v>
      </c>
      <c r="B56" s="4" t="s">
        <v>1171</v>
      </c>
      <c r="C56" s="3" t="s">
        <v>1169</v>
      </c>
      <c r="D56" s="3" t="s">
        <v>81</v>
      </c>
      <c r="E56" s="5">
        <v>3315808</v>
      </c>
      <c r="F56" s="21"/>
      <c r="G56" s="22"/>
      <c r="H56" s="23"/>
    </row>
    <row r="57" spans="1:8" ht="15.75">
      <c r="A57" s="3" t="s">
        <v>233</v>
      </c>
      <c r="B57" s="4">
        <v>44327</v>
      </c>
      <c r="C57" s="3" t="s">
        <v>463</v>
      </c>
      <c r="D57" s="3" t="s">
        <v>1122</v>
      </c>
      <c r="E57" s="5">
        <v>23777</v>
      </c>
      <c r="F57" s="21"/>
      <c r="G57" s="22"/>
      <c r="H57" s="23"/>
    </row>
    <row r="58" spans="1:8" ht="15.75">
      <c r="A58" s="3" t="s">
        <v>1172</v>
      </c>
      <c r="B58" s="4">
        <v>44330</v>
      </c>
      <c r="C58" s="3" t="s">
        <v>1173</v>
      </c>
      <c r="D58" s="3" t="s">
        <v>1174</v>
      </c>
      <c r="E58" s="5">
        <v>12124737.98</v>
      </c>
      <c r="F58" s="21"/>
      <c r="G58" s="22"/>
      <c r="H58" s="23"/>
    </row>
    <row r="59" spans="1:8" ht="15.75">
      <c r="A59" s="3" t="s">
        <v>1175</v>
      </c>
      <c r="B59" s="4">
        <v>44321</v>
      </c>
      <c r="C59" s="3" t="s">
        <v>434</v>
      </c>
      <c r="D59" s="3" t="s">
        <v>1176</v>
      </c>
      <c r="E59" s="5">
        <v>131338.73000000001</v>
      </c>
      <c r="F59" s="21"/>
      <c r="G59" s="22"/>
      <c r="H59" s="23"/>
    </row>
    <row r="60" spans="1:8" ht="15.75">
      <c r="A60" s="3" t="s">
        <v>1177</v>
      </c>
      <c r="B60" s="4">
        <v>44314</v>
      </c>
      <c r="C60" s="3" t="s">
        <v>1178</v>
      </c>
      <c r="D60" s="3" t="s">
        <v>1179</v>
      </c>
      <c r="E60" s="5">
        <v>137800.37</v>
      </c>
      <c r="F60" s="21"/>
      <c r="G60" s="22"/>
      <c r="H60" s="23"/>
    </row>
    <row r="61" spans="1:8" ht="15.75">
      <c r="A61" s="3" t="s">
        <v>1180</v>
      </c>
      <c r="B61" s="4">
        <v>44314</v>
      </c>
      <c r="C61" s="3" t="s">
        <v>1178</v>
      </c>
      <c r="D61" s="3" t="s">
        <v>1179</v>
      </c>
      <c r="E61" s="5">
        <v>428084.24</v>
      </c>
      <c r="F61" s="21"/>
      <c r="G61" s="22"/>
      <c r="H61" s="23"/>
    </row>
    <row r="62" spans="1:8" ht="15.75">
      <c r="A62" s="3" t="s">
        <v>1181</v>
      </c>
      <c r="B62" s="4">
        <v>44314</v>
      </c>
      <c r="C62" s="3" t="s">
        <v>1178</v>
      </c>
      <c r="D62" s="3" t="s">
        <v>1179</v>
      </c>
      <c r="E62" s="5">
        <v>2459.42</v>
      </c>
      <c r="F62" s="21"/>
      <c r="G62" s="22"/>
      <c r="H62" s="23"/>
    </row>
    <row r="63" spans="1:8" ht="15.75">
      <c r="A63" s="3" t="s">
        <v>1182</v>
      </c>
      <c r="B63" s="4">
        <v>44314</v>
      </c>
      <c r="C63" s="3" t="s">
        <v>1178</v>
      </c>
      <c r="D63" s="3" t="s">
        <v>1179</v>
      </c>
      <c r="E63" s="5">
        <v>514597.5</v>
      </c>
      <c r="F63" s="21"/>
      <c r="G63" s="22"/>
      <c r="H63" s="22"/>
    </row>
    <row r="64" spans="1:8" ht="15.75">
      <c r="A64" s="3" t="s">
        <v>1183</v>
      </c>
      <c r="B64" s="4">
        <v>44314</v>
      </c>
      <c r="C64" s="3" t="s">
        <v>1178</v>
      </c>
      <c r="D64" s="3" t="s">
        <v>1179</v>
      </c>
      <c r="E64" s="5">
        <v>36568.699999999997</v>
      </c>
      <c r="F64" s="21"/>
      <c r="G64" s="22"/>
      <c r="H64" s="22"/>
    </row>
    <row r="65" spans="1:8" ht="15.75">
      <c r="A65" s="3" t="s">
        <v>1184</v>
      </c>
      <c r="B65" s="4">
        <v>44314</v>
      </c>
      <c r="C65" s="3" t="s">
        <v>1178</v>
      </c>
      <c r="D65" s="3" t="s">
        <v>1179</v>
      </c>
      <c r="E65" s="5">
        <v>516270.2</v>
      </c>
      <c r="F65" s="21"/>
      <c r="G65" s="22"/>
      <c r="H65" s="22"/>
    </row>
    <row r="66" spans="1:8" ht="15.75">
      <c r="A66" s="3" t="s">
        <v>1185</v>
      </c>
      <c r="B66" s="4">
        <v>44314</v>
      </c>
      <c r="C66" s="3" t="s">
        <v>1178</v>
      </c>
      <c r="D66" s="3" t="s">
        <v>1179</v>
      </c>
      <c r="E66" s="5">
        <v>7640.87</v>
      </c>
      <c r="F66" s="21"/>
      <c r="G66" s="22"/>
      <c r="H66" s="22"/>
    </row>
    <row r="67" spans="1:8" ht="15.75">
      <c r="A67" s="3" t="s">
        <v>1186</v>
      </c>
      <c r="B67" s="4">
        <v>44314</v>
      </c>
      <c r="C67" s="3" t="s">
        <v>1178</v>
      </c>
      <c r="D67" s="3" t="s">
        <v>1179</v>
      </c>
      <c r="E67" s="5">
        <v>60632.39</v>
      </c>
      <c r="F67" s="21"/>
      <c r="G67" s="22"/>
      <c r="H67" s="22"/>
    </row>
    <row r="68" spans="1:8" ht="15.75">
      <c r="A68" s="3" t="s">
        <v>1187</v>
      </c>
      <c r="B68" s="4">
        <v>44314</v>
      </c>
      <c r="C68" s="3" t="s">
        <v>1178</v>
      </c>
      <c r="D68" s="3" t="s">
        <v>1179</v>
      </c>
      <c r="E68" s="5">
        <v>45871.09</v>
      </c>
      <c r="F68" s="21"/>
      <c r="G68" s="22"/>
      <c r="H68" s="22"/>
    </row>
    <row r="69" spans="1:8" ht="15.75">
      <c r="A69" s="3" t="s">
        <v>1188</v>
      </c>
      <c r="B69" s="4">
        <v>44314</v>
      </c>
      <c r="C69" s="3" t="s">
        <v>1178</v>
      </c>
      <c r="D69" s="3" t="s">
        <v>1179</v>
      </c>
      <c r="E69" s="5">
        <v>2300.12</v>
      </c>
      <c r="F69" s="21"/>
      <c r="G69" s="22"/>
      <c r="H69" s="22"/>
    </row>
    <row r="70" spans="1:8" ht="15.75">
      <c r="A70" s="3" t="s">
        <v>1189</v>
      </c>
      <c r="B70" s="4">
        <v>44314</v>
      </c>
      <c r="C70" s="3" t="s">
        <v>1178</v>
      </c>
      <c r="D70" s="3" t="s">
        <v>1179</v>
      </c>
      <c r="E70" s="5">
        <v>614797.13</v>
      </c>
      <c r="F70" s="21"/>
      <c r="G70" s="22"/>
      <c r="H70" s="23"/>
    </row>
    <row r="71" spans="1:8" ht="15.75">
      <c r="A71" s="3" t="s">
        <v>1190</v>
      </c>
      <c r="B71" s="4">
        <v>44314</v>
      </c>
      <c r="C71" s="3" t="s">
        <v>1178</v>
      </c>
      <c r="D71" s="3" t="s">
        <v>1179</v>
      </c>
      <c r="E71" s="5">
        <v>58391.4</v>
      </c>
      <c r="F71" s="21"/>
      <c r="G71" s="22"/>
      <c r="H71" s="23"/>
    </row>
    <row r="72" spans="1:8" ht="15.75">
      <c r="A72" s="3" t="s">
        <v>1191</v>
      </c>
      <c r="B72" s="4">
        <v>44305</v>
      </c>
      <c r="C72" s="3" t="s">
        <v>1192</v>
      </c>
      <c r="D72" s="3" t="s">
        <v>1193</v>
      </c>
      <c r="E72" s="5">
        <v>9368286.6099999994</v>
      </c>
      <c r="F72" s="21"/>
      <c r="G72" s="22"/>
      <c r="H72" s="23"/>
    </row>
    <row r="73" spans="1:8" ht="29.25" customHeight="1">
      <c r="A73" s="3" t="s">
        <v>1194</v>
      </c>
      <c r="B73" s="4">
        <v>44244</v>
      </c>
      <c r="C73" s="3" t="s">
        <v>1195</v>
      </c>
      <c r="D73" s="3" t="s">
        <v>1196</v>
      </c>
      <c r="E73" s="5">
        <f>57.0467*425000</f>
        <v>24244847.5</v>
      </c>
      <c r="F73" s="21"/>
      <c r="G73" s="22"/>
      <c r="H73" s="23"/>
    </row>
    <row r="74" spans="1:8" ht="31.5" customHeight="1">
      <c r="A74" s="3" t="s">
        <v>1197</v>
      </c>
      <c r="B74" s="4">
        <v>44244</v>
      </c>
      <c r="C74" s="3" t="s">
        <v>1195</v>
      </c>
      <c r="D74" s="3" t="s">
        <v>1198</v>
      </c>
      <c r="E74" s="5">
        <f>57.0467*365500</f>
        <v>20850568.850000001</v>
      </c>
      <c r="F74" s="21"/>
      <c r="G74" s="22"/>
      <c r="H74" s="23"/>
    </row>
    <row r="75" spans="1:8" ht="15.75" customHeight="1">
      <c r="A75" s="3" t="s">
        <v>16</v>
      </c>
      <c r="B75" s="4">
        <v>44299</v>
      </c>
      <c r="C75" s="3" t="s">
        <v>1195</v>
      </c>
      <c r="D75" s="3" t="s">
        <v>1199</v>
      </c>
      <c r="E75" s="5">
        <v>13672624</v>
      </c>
      <c r="F75" s="21"/>
      <c r="G75" s="22"/>
      <c r="H75" s="23"/>
    </row>
    <row r="76" spans="1:8" ht="15.75">
      <c r="A76" s="3" t="s">
        <v>1200</v>
      </c>
      <c r="B76" s="4">
        <v>44299</v>
      </c>
      <c r="C76" s="3" t="s">
        <v>1195</v>
      </c>
      <c r="D76" s="3" t="s">
        <v>1201</v>
      </c>
      <c r="E76" s="5">
        <v>5330640</v>
      </c>
      <c r="F76" s="21"/>
      <c r="G76" s="22"/>
      <c r="H76" s="23"/>
    </row>
    <row r="77" spans="1:8" ht="15.75">
      <c r="A77" s="3" t="s">
        <v>830</v>
      </c>
      <c r="B77" s="4">
        <v>44299</v>
      </c>
      <c r="C77" s="3" t="s">
        <v>1195</v>
      </c>
      <c r="D77" s="3" t="s">
        <v>1202</v>
      </c>
      <c r="E77" s="5">
        <v>5882408</v>
      </c>
      <c r="F77" s="21"/>
      <c r="G77" s="22"/>
      <c r="H77" s="23"/>
    </row>
    <row r="78" spans="1:8" ht="15.75">
      <c r="A78" s="3" t="s">
        <v>1203</v>
      </c>
      <c r="B78" s="4">
        <v>44322</v>
      </c>
      <c r="C78" s="3" t="s">
        <v>1195</v>
      </c>
      <c r="D78" s="3" t="s">
        <v>1204</v>
      </c>
      <c r="E78" s="5">
        <v>29809500</v>
      </c>
      <c r="F78" s="21"/>
      <c r="G78" s="22"/>
      <c r="H78" s="23"/>
    </row>
    <row r="79" spans="1:8" ht="20.25" customHeight="1">
      <c r="A79" s="3" t="s">
        <v>1205</v>
      </c>
      <c r="B79" s="4">
        <v>44322</v>
      </c>
      <c r="C79" s="3" t="s">
        <v>1195</v>
      </c>
      <c r="D79" s="3" t="s">
        <v>1206</v>
      </c>
      <c r="E79" s="5">
        <v>24841250</v>
      </c>
      <c r="F79" s="21"/>
      <c r="G79" s="22"/>
      <c r="H79" s="23"/>
    </row>
    <row r="80" spans="1:8" ht="20.25" customHeight="1">
      <c r="A80" s="3" t="s">
        <v>1207</v>
      </c>
      <c r="B80" s="4">
        <v>44265</v>
      </c>
      <c r="C80" s="3" t="s">
        <v>1208</v>
      </c>
      <c r="D80" s="3" t="s">
        <v>1209</v>
      </c>
      <c r="E80" s="5">
        <v>3000000</v>
      </c>
      <c r="F80" s="21"/>
      <c r="G80" s="22"/>
      <c r="H80" s="23"/>
    </row>
    <row r="81" spans="1:8" ht="20.25" customHeight="1">
      <c r="A81" s="3" t="s">
        <v>1210</v>
      </c>
      <c r="B81" s="4">
        <v>44243</v>
      </c>
      <c r="C81" s="3" t="s">
        <v>1211</v>
      </c>
      <c r="D81" s="3" t="s">
        <v>1212</v>
      </c>
      <c r="E81" s="5">
        <v>3450976.08</v>
      </c>
      <c r="F81" s="21"/>
      <c r="G81" s="22"/>
      <c r="H81" s="23"/>
    </row>
    <row r="82" spans="1:8" ht="15.75">
      <c r="A82" s="3" t="s">
        <v>924</v>
      </c>
      <c r="B82" s="4">
        <v>44286</v>
      </c>
      <c r="C82" s="3" t="s">
        <v>355</v>
      </c>
      <c r="D82" s="3" t="s">
        <v>254</v>
      </c>
      <c r="E82" s="5">
        <v>111318.75</v>
      </c>
      <c r="F82" s="21"/>
      <c r="G82" s="22"/>
      <c r="H82" s="23"/>
    </row>
    <row r="83" spans="1:8" ht="15.75">
      <c r="A83" s="3" t="s">
        <v>925</v>
      </c>
      <c r="B83" s="4">
        <v>44286</v>
      </c>
      <c r="C83" s="3" t="s">
        <v>355</v>
      </c>
      <c r="D83" s="3" t="s">
        <v>254</v>
      </c>
      <c r="E83" s="5">
        <v>24580.09</v>
      </c>
      <c r="F83" s="24"/>
      <c r="G83" s="22"/>
      <c r="H83" s="23"/>
    </row>
    <row r="84" spans="1:8" ht="15.75">
      <c r="A84" s="3" t="s">
        <v>926</v>
      </c>
      <c r="B84" s="4">
        <v>44286</v>
      </c>
      <c r="C84" s="3" t="s">
        <v>355</v>
      </c>
      <c r="D84" s="3" t="s">
        <v>254</v>
      </c>
      <c r="E84" s="5">
        <v>60180.47</v>
      </c>
      <c r="F84" s="24"/>
      <c r="G84" s="22"/>
      <c r="H84" s="23"/>
    </row>
    <row r="85" spans="1:8" ht="15.75">
      <c r="A85" s="3" t="s">
        <v>927</v>
      </c>
      <c r="B85" s="4">
        <v>44286</v>
      </c>
      <c r="C85" s="3" t="s">
        <v>355</v>
      </c>
      <c r="D85" s="3" t="s">
        <v>254</v>
      </c>
      <c r="E85" s="5">
        <v>17946.740000000002</v>
      </c>
      <c r="F85" s="24"/>
      <c r="G85" s="22"/>
      <c r="H85" s="23"/>
    </row>
    <row r="86" spans="1:8" ht="15.75">
      <c r="A86" s="3" t="s">
        <v>928</v>
      </c>
      <c r="B86" s="4">
        <v>44286</v>
      </c>
      <c r="C86" s="3" t="s">
        <v>355</v>
      </c>
      <c r="D86" s="3" t="s">
        <v>254</v>
      </c>
      <c r="E86" s="5">
        <v>19537.46</v>
      </c>
      <c r="F86" s="24"/>
      <c r="G86" s="22"/>
      <c r="H86" s="23"/>
    </row>
    <row r="87" spans="1:8" ht="15.75">
      <c r="A87" s="3" t="s">
        <v>929</v>
      </c>
      <c r="B87" s="4">
        <v>44286</v>
      </c>
      <c r="C87" s="3" t="s">
        <v>355</v>
      </c>
      <c r="D87" s="3" t="s">
        <v>254</v>
      </c>
      <c r="E87" s="5">
        <v>107508.13</v>
      </c>
      <c r="F87" s="24"/>
      <c r="G87" s="22"/>
      <c r="H87" s="23"/>
    </row>
    <row r="88" spans="1:8" ht="15.75">
      <c r="A88" s="3" t="s">
        <v>930</v>
      </c>
      <c r="B88" s="4">
        <v>44286</v>
      </c>
      <c r="C88" s="3" t="s">
        <v>355</v>
      </c>
      <c r="D88" s="3" t="s">
        <v>254</v>
      </c>
      <c r="E88" s="5">
        <v>218035.20000000001</v>
      </c>
      <c r="F88" s="24"/>
      <c r="G88" s="22"/>
      <c r="H88" s="23"/>
    </row>
    <row r="89" spans="1:8" ht="15.75">
      <c r="A89" s="3" t="s">
        <v>931</v>
      </c>
      <c r="B89" s="4">
        <v>44286</v>
      </c>
      <c r="C89" s="3" t="s">
        <v>355</v>
      </c>
      <c r="D89" s="3" t="s">
        <v>254</v>
      </c>
      <c r="E89" s="5">
        <v>16569.05</v>
      </c>
      <c r="F89" s="24"/>
      <c r="G89" s="22"/>
      <c r="H89" s="23"/>
    </row>
    <row r="90" spans="1:8" ht="15.75">
      <c r="A90" s="3" t="s">
        <v>932</v>
      </c>
      <c r="B90" s="4">
        <v>44286</v>
      </c>
      <c r="C90" s="3" t="s">
        <v>355</v>
      </c>
      <c r="D90" s="3" t="s">
        <v>254</v>
      </c>
      <c r="E90" s="5">
        <v>83706.47</v>
      </c>
      <c r="F90" s="24"/>
      <c r="G90" s="22"/>
      <c r="H90" s="23"/>
    </row>
    <row r="91" spans="1:8" ht="15.75">
      <c r="A91" s="3" t="s">
        <v>933</v>
      </c>
      <c r="B91" s="4">
        <v>44286</v>
      </c>
      <c r="C91" s="3" t="s">
        <v>355</v>
      </c>
      <c r="D91" s="3" t="s">
        <v>254</v>
      </c>
      <c r="E91" s="5">
        <v>104970.6</v>
      </c>
      <c r="F91" s="24"/>
      <c r="G91" s="22"/>
      <c r="H91" s="23"/>
    </row>
    <row r="92" spans="1:8" ht="15.75">
      <c r="A92" s="3" t="s">
        <v>934</v>
      </c>
      <c r="B92" s="4">
        <v>44286</v>
      </c>
      <c r="C92" s="3" t="s">
        <v>355</v>
      </c>
      <c r="D92" s="3" t="s">
        <v>254</v>
      </c>
      <c r="E92" s="5">
        <v>16776.54</v>
      </c>
      <c r="F92" s="24"/>
      <c r="G92" s="22"/>
      <c r="H92" s="23"/>
    </row>
    <row r="93" spans="1:8" ht="15.75">
      <c r="A93" s="3" t="s">
        <v>935</v>
      </c>
      <c r="B93" s="4">
        <v>44286</v>
      </c>
      <c r="C93" s="3" t="s">
        <v>355</v>
      </c>
      <c r="D93" s="3" t="s">
        <v>254</v>
      </c>
      <c r="E93" s="5">
        <v>73799.63</v>
      </c>
      <c r="F93" s="24"/>
      <c r="G93" s="22"/>
      <c r="H93" s="23"/>
    </row>
    <row r="94" spans="1:8" ht="15.75">
      <c r="A94" s="3" t="s">
        <v>936</v>
      </c>
      <c r="B94" s="4">
        <v>44286</v>
      </c>
      <c r="C94" s="3" t="s">
        <v>355</v>
      </c>
      <c r="D94" s="3" t="s">
        <v>254</v>
      </c>
      <c r="E94" s="5">
        <v>33656.71</v>
      </c>
      <c r="F94" s="24"/>
      <c r="G94" s="22"/>
      <c r="H94" s="23"/>
    </row>
    <row r="95" spans="1:8" ht="15.75">
      <c r="A95" s="3" t="s">
        <v>937</v>
      </c>
      <c r="B95" s="4">
        <v>44286</v>
      </c>
      <c r="C95" s="3" t="s">
        <v>355</v>
      </c>
      <c r="D95" s="3" t="s">
        <v>254</v>
      </c>
      <c r="E95" s="5">
        <v>21116.29</v>
      </c>
      <c r="F95" s="24"/>
      <c r="G95" s="22"/>
      <c r="H95" s="23"/>
    </row>
    <row r="96" spans="1:8" ht="15.75">
      <c r="A96" s="3" t="s">
        <v>938</v>
      </c>
      <c r="B96" s="4">
        <v>44286</v>
      </c>
      <c r="C96" s="3" t="s">
        <v>355</v>
      </c>
      <c r="D96" s="3" t="s">
        <v>254</v>
      </c>
      <c r="E96" s="5">
        <v>14337</v>
      </c>
      <c r="F96" s="24"/>
      <c r="G96" s="22"/>
      <c r="H96" s="23"/>
    </row>
    <row r="97" spans="1:8" ht="15.75">
      <c r="A97" s="3" t="s">
        <v>939</v>
      </c>
      <c r="B97" s="4">
        <v>44286</v>
      </c>
      <c r="C97" s="3" t="s">
        <v>355</v>
      </c>
      <c r="D97" s="3" t="s">
        <v>254</v>
      </c>
      <c r="E97" s="5">
        <v>68836.13</v>
      </c>
      <c r="F97" s="24"/>
      <c r="G97" s="22"/>
      <c r="H97" s="23"/>
    </row>
    <row r="98" spans="1:8" ht="15.75">
      <c r="A98" s="3" t="s">
        <v>940</v>
      </c>
      <c r="B98" s="4">
        <v>44286</v>
      </c>
      <c r="C98" s="3" t="s">
        <v>355</v>
      </c>
      <c r="D98" s="3" t="s">
        <v>254</v>
      </c>
      <c r="E98" s="5">
        <v>72552.77</v>
      </c>
      <c r="F98" s="24"/>
      <c r="G98" s="22"/>
      <c r="H98" s="23"/>
    </row>
    <row r="99" spans="1:8" ht="15.75">
      <c r="A99" s="3" t="s">
        <v>941</v>
      </c>
      <c r="B99" s="4">
        <v>44286</v>
      </c>
      <c r="C99" s="3" t="s">
        <v>355</v>
      </c>
      <c r="D99" s="3" t="s">
        <v>254</v>
      </c>
      <c r="E99" s="5">
        <v>127457.76</v>
      </c>
      <c r="F99" s="24"/>
      <c r="G99" s="22"/>
      <c r="H99" s="23"/>
    </row>
    <row r="100" spans="1:8" ht="15.75">
      <c r="A100" s="3" t="s">
        <v>942</v>
      </c>
      <c r="B100" s="4">
        <v>44286</v>
      </c>
      <c r="C100" s="3" t="s">
        <v>355</v>
      </c>
      <c r="D100" s="3" t="s">
        <v>254</v>
      </c>
      <c r="E100" s="5">
        <v>7919.9</v>
      </c>
      <c r="F100" s="24"/>
      <c r="G100" s="22"/>
      <c r="H100" s="23"/>
    </row>
    <row r="101" spans="1:8" ht="15.75">
      <c r="A101" s="3" t="s">
        <v>943</v>
      </c>
      <c r="B101" s="4">
        <v>44286</v>
      </c>
      <c r="C101" s="3" t="s">
        <v>355</v>
      </c>
      <c r="D101" s="3" t="s">
        <v>254</v>
      </c>
      <c r="E101" s="5">
        <v>65444.73</v>
      </c>
      <c r="F101" s="24"/>
      <c r="G101" s="22"/>
      <c r="H101" s="23"/>
    </row>
    <row r="102" spans="1:8" ht="15.75">
      <c r="A102" s="3" t="s">
        <v>972</v>
      </c>
      <c r="B102" s="4">
        <v>44286</v>
      </c>
      <c r="C102" s="3" t="s">
        <v>355</v>
      </c>
      <c r="D102" s="3" t="s">
        <v>254</v>
      </c>
      <c r="E102" s="5">
        <v>133344.37</v>
      </c>
      <c r="F102" s="24"/>
      <c r="G102" s="22"/>
      <c r="H102" s="23"/>
    </row>
    <row r="103" spans="1:8" ht="15.75">
      <c r="A103" s="3" t="s">
        <v>973</v>
      </c>
      <c r="B103" s="4">
        <v>44286</v>
      </c>
      <c r="C103" s="3" t="s">
        <v>355</v>
      </c>
      <c r="D103" s="3" t="s">
        <v>254</v>
      </c>
      <c r="E103" s="5">
        <v>19163.099999999999</v>
      </c>
      <c r="F103" s="24"/>
      <c r="G103" s="22"/>
      <c r="H103" s="23"/>
    </row>
    <row r="104" spans="1:8" ht="15.75">
      <c r="A104" s="3" t="s">
        <v>974</v>
      </c>
      <c r="B104" s="4">
        <v>44286</v>
      </c>
      <c r="C104" s="3" t="s">
        <v>355</v>
      </c>
      <c r="D104" s="3" t="s">
        <v>254</v>
      </c>
      <c r="E104" s="5">
        <v>7257</v>
      </c>
      <c r="F104" s="24"/>
      <c r="G104" s="22"/>
      <c r="H104" s="23"/>
    </row>
    <row r="105" spans="1:8" ht="15.75">
      <c r="A105" s="3" t="s">
        <v>975</v>
      </c>
      <c r="B105" s="4">
        <v>44286</v>
      </c>
      <c r="C105" s="3" t="s">
        <v>355</v>
      </c>
      <c r="D105" s="3" t="s">
        <v>254</v>
      </c>
      <c r="E105" s="5">
        <v>72631.259999999995</v>
      </c>
      <c r="F105" s="24"/>
      <c r="G105" s="22"/>
      <c r="H105" s="23"/>
    </row>
    <row r="106" spans="1:8" ht="15.75">
      <c r="A106" s="3" t="s">
        <v>976</v>
      </c>
      <c r="B106" s="4">
        <v>44286</v>
      </c>
      <c r="C106" s="3" t="s">
        <v>355</v>
      </c>
      <c r="D106" s="3" t="s">
        <v>254</v>
      </c>
      <c r="E106" s="5">
        <v>27501.08</v>
      </c>
      <c r="F106" s="24"/>
      <c r="G106" s="22"/>
      <c r="H106" s="23"/>
    </row>
    <row r="107" spans="1:8" ht="15.75">
      <c r="A107" s="3" t="s">
        <v>977</v>
      </c>
      <c r="B107" s="4">
        <v>44286</v>
      </c>
      <c r="C107" s="3" t="s">
        <v>355</v>
      </c>
      <c r="D107" s="3" t="s">
        <v>254</v>
      </c>
      <c r="E107" s="5">
        <v>79346.7</v>
      </c>
      <c r="F107" s="24"/>
      <c r="G107" s="22"/>
      <c r="H107" s="23"/>
    </row>
    <row r="108" spans="1:8" ht="15.75">
      <c r="A108" s="3" t="s">
        <v>978</v>
      </c>
      <c r="B108" s="4">
        <v>44286</v>
      </c>
      <c r="C108" s="3" t="s">
        <v>355</v>
      </c>
      <c r="D108" s="3" t="s">
        <v>254</v>
      </c>
      <c r="E108" s="5">
        <v>75700.61</v>
      </c>
      <c r="F108" s="24"/>
      <c r="G108" s="22"/>
      <c r="H108" s="23"/>
    </row>
    <row r="109" spans="1:8" ht="15.75">
      <c r="A109" s="3" t="s">
        <v>944</v>
      </c>
      <c r="B109" s="4">
        <v>44286</v>
      </c>
      <c r="C109" s="3" t="s">
        <v>355</v>
      </c>
      <c r="D109" s="3" t="s">
        <v>254</v>
      </c>
      <c r="E109" s="5">
        <v>22496.31</v>
      </c>
      <c r="F109" s="24"/>
      <c r="G109" s="22"/>
      <c r="H109" s="23"/>
    </row>
    <row r="110" spans="1:8" ht="15.75">
      <c r="A110" s="3" t="s">
        <v>945</v>
      </c>
      <c r="B110" s="4">
        <v>44286</v>
      </c>
      <c r="C110" s="3" t="s">
        <v>355</v>
      </c>
      <c r="D110" s="3" t="s">
        <v>254</v>
      </c>
      <c r="E110" s="5">
        <v>39676.79</v>
      </c>
      <c r="F110" s="24"/>
      <c r="G110" s="22"/>
      <c r="H110" s="23"/>
    </row>
    <row r="111" spans="1:8" ht="15.75">
      <c r="A111" s="3" t="s">
        <v>946</v>
      </c>
      <c r="B111" s="4">
        <v>44286</v>
      </c>
      <c r="C111" s="3" t="s">
        <v>355</v>
      </c>
      <c r="D111" s="3" t="s">
        <v>254</v>
      </c>
      <c r="E111" s="5">
        <v>91108.15</v>
      </c>
      <c r="F111" s="24"/>
      <c r="G111" s="22"/>
      <c r="H111" s="23"/>
    </row>
    <row r="112" spans="1:8" ht="15.75">
      <c r="A112" s="3" t="s">
        <v>947</v>
      </c>
      <c r="B112" s="4">
        <v>44286</v>
      </c>
      <c r="C112" s="3" t="s">
        <v>355</v>
      </c>
      <c r="D112" s="3" t="s">
        <v>254</v>
      </c>
      <c r="E112" s="5">
        <v>238137.59</v>
      </c>
      <c r="F112" s="24"/>
      <c r="G112" s="22"/>
      <c r="H112" s="23"/>
    </row>
    <row r="113" spans="1:8" ht="15.75">
      <c r="A113" s="3" t="s">
        <v>948</v>
      </c>
      <c r="B113" s="4">
        <v>44286</v>
      </c>
      <c r="C113" s="3" t="s">
        <v>355</v>
      </c>
      <c r="D113" s="3" t="s">
        <v>254</v>
      </c>
      <c r="E113" s="5">
        <v>34431.46</v>
      </c>
      <c r="F113" s="24"/>
      <c r="G113" s="22"/>
      <c r="H113" s="23"/>
    </row>
    <row r="114" spans="1:8" ht="15.75">
      <c r="A114" s="3" t="s">
        <v>949</v>
      </c>
      <c r="B114" s="4">
        <v>44286</v>
      </c>
      <c r="C114" s="3" t="s">
        <v>355</v>
      </c>
      <c r="D114" s="3" t="s">
        <v>254</v>
      </c>
      <c r="E114" s="5">
        <v>143153.07</v>
      </c>
      <c r="F114" s="24"/>
      <c r="G114" s="22"/>
      <c r="H114" s="23"/>
    </row>
    <row r="115" spans="1:8" ht="15.75">
      <c r="A115" s="3" t="s">
        <v>950</v>
      </c>
      <c r="B115" s="4">
        <v>44286</v>
      </c>
      <c r="C115" s="3" t="s">
        <v>355</v>
      </c>
      <c r="D115" s="3" t="s">
        <v>254</v>
      </c>
      <c r="E115" s="5">
        <v>4885.2</v>
      </c>
      <c r="F115" s="24"/>
      <c r="G115" s="22"/>
      <c r="H115" s="23"/>
    </row>
    <row r="116" spans="1:8" ht="15.75">
      <c r="A116" s="3" t="s">
        <v>951</v>
      </c>
      <c r="B116" s="4">
        <v>44286</v>
      </c>
      <c r="C116" s="3" t="s">
        <v>355</v>
      </c>
      <c r="D116" s="3" t="s">
        <v>254</v>
      </c>
      <c r="E116" s="5">
        <v>57802.41</v>
      </c>
      <c r="F116" s="24"/>
      <c r="G116" s="22"/>
      <c r="H116" s="23"/>
    </row>
    <row r="117" spans="1:8" ht="15.75">
      <c r="A117" s="3" t="s">
        <v>952</v>
      </c>
      <c r="B117" s="4">
        <v>44286</v>
      </c>
      <c r="C117" s="3" t="s">
        <v>355</v>
      </c>
      <c r="D117" s="3" t="s">
        <v>254</v>
      </c>
      <c r="E117" s="5">
        <v>96833.19</v>
      </c>
      <c r="F117" s="24"/>
      <c r="G117" s="22"/>
      <c r="H117" s="23"/>
    </row>
    <row r="118" spans="1:8" ht="15.75">
      <c r="A118" s="3" t="s">
        <v>953</v>
      </c>
      <c r="B118" s="4">
        <v>44286</v>
      </c>
      <c r="C118" s="3" t="s">
        <v>355</v>
      </c>
      <c r="D118" s="3" t="s">
        <v>254</v>
      </c>
      <c r="E118" s="5">
        <v>11575.22</v>
      </c>
      <c r="F118" s="24"/>
      <c r="G118" s="22"/>
      <c r="H118" s="23"/>
    </row>
    <row r="119" spans="1:8" ht="15.75">
      <c r="A119" s="3" t="s">
        <v>954</v>
      </c>
      <c r="B119" s="4">
        <v>44286</v>
      </c>
      <c r="C119" s="3" t="s">
        <v>355</v>
      </c>
      <c r="D119" s="3" t="s">
        <v>254</v>
      </c>
      <c r="E119" s="5">
        <v>54274.11</v>
      </c>
      <c r="F119" s="24"/>
      <c r="G119" s="22"/>
      <c r="H119" s="23"/>
    </row>
    <row r="120" spans="1:8" ht="15.75">
      <c r="A120" s="3" t="s">
        <v>955</v>
      </c>
      <c r="B120" s="4">
        <v>44286</v>
      </c>
      <c r="C120" s="3" t="s">
        <v>355</v>
      </c>
      <c r="D120" s="3" t="s">
        <v>254</v>
      </c>
      <c r="E120" s="5">
        <v>92012.13</v>
      </c>
      <c r="F120" s="24"/>
      <c r="G120" s="22"/>
      <c r="H120" s="23"/>
    </row>
    <row r="121" spans="1:8" ht="15.75">
      <c r="A121" s="3" t="s">
        <v>956</v>
      </c>
      <c r="B121" s="4">
        <v>44286</v>
      </c>
      <c r="C121" s="3" t="s">
        <v>355</v>
      </c>
      <c r="D121" s="3" t="s">
        <v>254</v>
      </c>
      <c r="E121" s="5">
        <v>9900.98</v>
      </c>
      <c r="F121" s="24"/>
      <c r="G121" s="22"/>
      <c r="H121" s="23"/>
    </row>
    <row r="122" spans="1:8" ht="15.75">
      <c r="A122" s="3" t="s">
        <v>957</v>
      </c>
      <c r="B122" s="4">
        <v>44286</v>
      </c>
      <c r="C122" s="3" t="s">
        <v>355</v>
      </c>
      <c r="D122" s="3" t="s">
        <v>254</v>
      </c>
      <c r="E122" s="5">
        <v>99630.65</v>
      </c>
      <c r="F122" s="24"/>
      <c r="G122" s="22"/>
      <c r="H122" s="23"/>
    </row>
    <row r="123" spans="1:8" ht="15.75">
      <c r="A123" s="3" t="s">
        <v>958</v>
      </c>
      <c r="B123" s="4">
        <v>44286</v>
      </c>
      <c r="C123" s="3" t="s">
        <v>355</v>
      </c>
      <c r="D123" s="3" t="s">
        <v>254</v>
      </c>
      <c r="E123" s="5">
        <v>71413.61</v>
      </c>
      <c r="F123" s="24"/>
      <c r="G123" s="22"/>
      <c r="H123" s="23"/>
    </row>
    <row r="124" spans="1:8" ht="15.75">
      <c r="A124" s="3" t="s">
        <v>959</v>
      </c>
      <c r="B124" s="4">
        <v>44286</v>
      </c>
      <c r="C124" s="3" t="s">
        <v>355</v>
      </c>
      <c r="D124" s="3" t="s">
        <v>254</v>
      </c>
      <c r="E124" s="5">
        <v>39182.03</v>
      </c>
      <c r="F124" s="24"/>
      <c r="G124" s="22"/>
      <c r="H124" s="23"/>
    </row>
    <row r="125" spans="1:8" ht="15.75">
      <c r="A125" s="3" t="s">
        <v>960</v>
      </c>
      <c r="B125" s="4">
        <v>44286</v>
      </c>
      <c r="C125" s="3" t="s">
        <v>355</v>
      </c>
      <c r="D125" s="3" t="s">
        <v>254</v>
      </c>
      <c r="E125" s="5">
        <v>9570.27</v>
      </c>
      <c r="F125" s="24"/>
      <c r="G125" s="22"/>
      <c r="H125" s="23"/>
    </row>
    <row r="126" spans="1:8" ht="15.75">
      <c r="A126" s="3" t="s">
        <v>961</v>
      </c>
      <c r="B126" s="4">
        <v>44286</v>
      </c>
      <c r="C126" s="3" t="s">
        <v>355</v>
      </c>
      <c r="D126" s="3" t="s">
        <v>254</v>
      </c>
      <c r="E126" s="5">
        <v>24942.240000000002</v>
      </c>
      <c r="F126" s="24"/>
      <c r="G126" s="22"/>
      <c r="H126" s="23"/>
    </row>
    <row r="127" spans="1:8" ht="15.75">
      <c r="A127" s="3" t="s">
        <v>962</v>
      </c>
      <c r="B127" s="4">
        <v>44286</v>
      </c>
      <c r="C127" s="3" t="s">
        <v>355</v>
      </c>
      <c r="D127" s="3" t="s">
        <v>254</v>
      </c>
      <c r="E127" s="5">
        <v>40783.160000000003</v>
      </c>
      <c r="F127" s="24"/>
      <c r="G127" s="22"/>
      <c r="H127" s="23"/>
    </row>
    <row r="128" spans="1:8" ht="15.75">
      <c r="A128" s="3" t="s">
        <v>963</v>
      </c>
      <c r="B128" s="4">
        <v>44286</v>
      </c>
      <c r="C128" s="3" t="s">
        <v>355</v>
      </c>
      <c r="D128" s="3" t="s">
        <v>254</v>
      </c>
      <c r="E128" s="5">
        <v>75686.95</v>
      </c>
      <c r="F128" s="24"/>
      <c r="G128" s="22"/>
      <c r="H128" s="23"/>
    </row>
    <row r="129" spans="1:8" ht="15.75">
      <c r="A129" s="3" t="s">
        <v>964</v>
      </c>
      <c r="B129" s="4">
        <v>44286</v>
      </c>
      <c r="C129" s="3" t="s">
        <v>355</v>
      </c>
      <c r="D129" s="3" t="s">
        <v>254</v>
      </c>
      <c r="E129" s="5">
        <v>79875.710000000006</v>
      </c>
      <c r="F129" s="24"/>
      <c r="G129" s="22"/>
      <c r="H129" s="23"/>
    </row>
    <row r="130" spans="1:8" ht="15.75">
      <c r="A130" s="3" t="s">
        <v>965</v>
      </c>
      <c r="B130" s="4">
        <v>44286</v>
      </c>
      <c r="C130" s="3" t="s">
        <v>355</v>
      </c>
      <c r="D130" s="3" t="s">
        <v>254</v>
      </c>
      <c r="E130" s="5">
        <v>8425.01</v>
      </c>
      <c r="F130" s="24"/>
      <c r="G130" s="22"/>
      <c r="H130" s="23"/>
    </row>
    <row r="131" spans="1:8" ht="15.75">
      <c r="A131" s="3" t="s">
        <v>966</v>
      </c>
      <c r="B131" s="4">
        <v>44286</v>
      </c>
      <c r="C131" s="3" t="s">
        <v>355</v>
      </c>
      <c r="D131" s="3" t="s">
        <v>254</v>
      </c>
      <c r="E131" s="5">
        <v>11606.48</v>
      </c>
      <c r="F131" s="24"/>
      <c r="G131" s="22"/>
      <c r="H131" s="23"/>
    </row>
    <row r="132" spans="1:8" ht="15.75">
      <c r="A132" s="3" t="s">
        <v>967</v>
      </c>
      <c r="B132" s="4">
        <v>44286</v>
      </c>
      <c r="C132" s="3" t="s">
        <v>355</v>
      </c>
      <c r="D132" s="3" t="s">
        <v>254</v>
      </c>
      <c r="E132" s="5">
        <v>15753.58</v>
      </c>
      <c r="F132" s="24"/>
      <c r="G132" s="22"/>
      <c r="H132" s="23"/>
    </row>
    <row r="133" spans="1:8" ht="15.75">
      <c r="A133" s="3" t="s">
        <v>968</v>
      </c>
      <c r="B133" s="4">
        <v>44286</v>
      </c>
      <c r="C133" s="3" t="s">
        <v>355</v>
      </c>
      <c r="D133" s="3" t="s">
        <v>254</v>
      </c>
      <c r="E133" s="5">
        <v>54509.87</v>
      </c>
      <c r="F133" s="24"/>
      <c r="G133" s="22"/>
      <c r="H133" s="23"/>
    </row>
    <row r="134" spans="1:8" ht="15.75">
      <c r="A134" s="3" t="s">
        <v>969</v>
      </c>
      <c r="B134" s="4">
        <v>44286</v>
      </c>
      <c r="C134" s="3" t="s">
        <v>355</v>
      </c>
      <c r="D134" s="3" t="s">
        <v>254</v>
      </c>
      <c r="E134" s="5">
        <v>66667.48</v>
      </c>
      <c r="F134" s="24"/>
      <c r="G134" s="22"/>
      <c r="H134" s="23"/>
    </row>
    <row r="135" spans="1:8" ht="15.75">
      <c r="A135" s="3" t="s">
        <v>970</v>
      </c>
      <c r="B135" s="4">
        <v>44286</v>
      </c>
      <c r="C135" s="3" t="s">
        <v>355</v>
      </c>
      <c r="D135" s="3" t="s">
        <v>254</v>
      </c>
      <c r="E135" s="5">
        <v>17468</v>
      </c>
      <c r="F135" s="24"/>
      <c r="G135" s="22"/>
      <c r="H135" s="23"/>
    </row>
    <row r="136" spans="1:8" ht="15.75">
      <c r="A136" s="3" t="s">
        <v>971</v>
      </c>
      <c r="B136" s="4">
        <v>44286</v>
      </c>
      <c r="C136" s="3" t="s">
        <v>355</v>
      </c>
      <c r="D136" s="3" t="s">
        <v>254</v>
      </c>
      <c r="E136" s="5">
        <v>110994.36</v>
      </c>
      <c r="F136" s="24"/>
      <c r="G136" s="22"/>
      <c r="H136" s="23"/>
    </row>
    <row r="137" spans="1:8" ht="15.75">
      <c r="A137" s="3" t="s">
        <v>986</v>
      </c>
      <c r="B137" s="4">
        <v>44286</v>
      </c>
      <c r="C137" s="3" t="s">
        <v>355</v>
      </c>
      <c r="D137" s="3" t="s">
        <v>254</v>
      </c>
      <c r="E137" s="5">
        <v>45768.21</v>
      </c>
      <c r="F137" s="24"/>
      <c r="G137" s="22"/>
      <c r="H137" s="23"/>
    </row>
    <row r="138" spans="1:8" s="15" customFormat="1" ht="15.75">
      <c r="A138" s="3" t="s">
        <v>987</v>
      </c>
      <c r="B138" s="4">
        <v>44286</v>
      </c>
      <c r="C138" s="3" t="s">
        <v>355</v>
      </c>
      <c r="D138" s="3" t="s">
        <v>254</v>
      </c>
      <c r="E138" s="5">
        <v>28810.81</v>
      </c>
      <c r="F138" s="24"/>
      <c r="G138" s="22"/>
      <c r="H138" s="26"/>
    </row>
    <row r="139" spans="1:8" s="15" customFormat="1" ht="15.75">
      <c r="A139" s="3" t="s">
        <v>988</v>
      </c>
      <c r="B139" s="4">
        <v>44286</v>
      </c>
      <c r="C139" s="3" t="s">
        <v>355</v>
      </c>
      <c r="D139" s="3" t="s">
        <v>254</v>
      </c>
      <c r="E139" s="5">
        <v>52534.42</v>
      </c>
      <c r="F139" s="24"/>
      <c r="G139" s="22"/>
      <c r="H139" s="26"/>
    </row>
    <row r="140" spans="1:8" s="15" customFormat="1" ht="15.75">
      <c r="A140" s="3" t="s">
        <v>989</v>
      </c>
      <c r="B140" s="4">
        <v>44286</v>
      </c>
      <c r="C140" s="3" t="s">
        <v>355</v>
      </c>
      <c r="D140" s="3" t="s">
        <v>254</v>
      </c>
      <c r="E140" s="5">
        <v>110808.22</v>
      </c>
      <c r="F140" s="24"/>
      <c r="G140" s="22"/>
      <c r="H140" s="26"/>
    </row>
    <row r="141" spans="1:8" s="15" customFormat="1" ht="15.75">
      <c r="A141" s="3" t="s">
        <v>990</v>
      </c>
      <c r="B141" s="4">
        <v>44286</v>
      </c>
      <c r="C141" s="3" t="s">
        <v>355</v>
      </c>
      <c r="D141" s="3" t="s">
        <v>254</v>
      </c>
      <c r="E141" s="5">
        <v>24510.78</v>
      </c>
      <c r="F141" s="24"/>
      <c r="G141" s="22"/>
      <c r="H141" s="26"/>
    </row>
    <row r="142" spans="1:8" s="15" customFormat="1" ht="15.75">
      <c r="A142" s="3" t="s">
        <v>991</v>
      </c>
      <c r="B142" s="4">
        <v>44286</v>
      </c>
      <c r="C142" s="3" t="s">
        <v>355</v>
      </c>
      <c r="D142" s="3" t="s">
        <v>254</v>
      </c>
      <c r="E142" s="5">
        <v>56559.86</v>
      </c>
      <c r="F142" s="24"/>
      <c r="G142" s="22"/>
      <c r="H142" s="26"/>
    </row>
    <row r="143" spans="1:8" s="15" customFormat="1" ht="15.75">
      <c r="A143" s="3" t="s">
        <v>992</v>
      </c>
      <c r="B143" s="4">
        <v>44286</v>
      </c>
      <c r="C143" s="3" t="s">
        <v>355</v>
      </c>
      <c r="D143" s="3" t="s">
        <v>254</v>
      </c>
      <c r="E143" s="5">
        <v>66011.41</v>
      </c>
      <c r="F143" s="24"/>
      <c r="G143" s="22"/>
      <c r="H143" s="26"/>
    </row>
    <row r="144" spans="1:8" s="15" customFormat="1" ht="15.75">
      <c r="A144" s="3" t="s">
        <v>993</v>
      </c>
      <c r="B144" s="4">
        <v>44286</v>
      </c>
      <c r="C144" s="3" t="s">
        <v>355</v>
      </c>
      <c r="D144" s="3" t="s">
        <v>254</v>
      </c>
      <c r="E144" s="5">
        <v>61886.26</v>
      </c>
      <c r="F144" s="24"/>
      <c r="G144" s="22"/>
      <c r="H144" s="26"/>
    </row>
    <row r="145" spans="1:8" s="15" customFormat="1" ht="15.75">
      <c r="A145" s="3" t="s">
        <v>979</v>
      </c>
      <c r="B145" s="4">
        <v>44286</v>
      </c>
      <c r="C145" s="3" t="s">
        <v>355</v>
      </c>
      <c r="D145" s="3" t="s">
        <v>254</v>
      </c>
      <c r="E145" s="5">
        <v>4896.9799999999996</v>
      </c>
      <c r="F145" s="24"/>
      <c r="G145" s="22"/>
      <c r="H145" s="26"/>
    </row>
    <row r="146" spans="1:8" s="15" customFormat="1" ht="15.75">
      <c r="A146" s="3" t="s">
        <v>980</v>
      </c>
      <c r="B146" s="4">
        <v>44286</v>
      </c>
      <c r="C146" s="3" t="s">
        <v>355</v>
      </c>
      <c r="D146" s="3" t="s">
        <v>254</v>
      </c>
      <c r="E146" s="5">
        <v>75049.77</v>
      </c>
      <c r="F146" s="24"/>
      <c r="G146" s="22"/>
      <c r="H146" s="26"/>
    </row>
    <row r="147" spans="1:8" s="15" customFormat="1" ht="15.75">
      <c r="A147" s="3" t="s">
        <v>981</v>
      </c>
      <c r="B147" s="4">
        <v>44286</v>
      </c>
      <c r="C147" s="3" t="s">
        <v>355</v>
      </c>
      <c r="D147" s="3" t="s">
        <v>254</v>
      </c>
      <c r="E147" s="5">
        <v>11379.6</v>
      </c>
      <c r="F147" s="24"/>
      <c r="G147" s="22"/>
      <c r="H147" s="26"/>
    </row>
    <row r="148" spans="1:8" s="15" customFormat="1" ht="15.75">
      <c r="A148" s="3" t="s">
        <v>982</v>
      </c>
      <c r="B148" s="4">
        <v>44286</v>
      </c>
      <c r="C148" s="3" t="s">
        <v>355</v>
      </c>
      <c r="D148" s="3" t="s">
        <v>254</v>
      </c>
      <c r="E148" s="5">
        <v>68499.81</v>
      </c>
      <c r="F148" s="24"/>
      <c r="G148" s="22"/>
      <c r="H148" s="26"/>
    </row>
    <row r="149" spans="1:8" s="15" customFormat="1" ht="15.75">
      <c r="A149" s="3" t="s">
        <v>983</v>
      </c>
      <c r="B149" s="4">
        <v>44286</v>
      </c>
      <c r="C149" s="3" t="s">
        <v>355</v>
      </c>
      <c r="D149" s="3" t="s">
        <v>254</v>
      </c>
      <c r="E149" s="5">
        <v>68938.2</v>
      </c>
      <c r="F149" s="24"/>
      <c r="G149" s="22"/>
      <c r="H149" s="26"/>
    </row>
    <row r="150" spans="1:8" s="15" customFormat="1" ht="15.75">
      <c r="A150" s="3" t="s">
        <v>984</v>
      </c>
      <c r="B150" s="4">
        <v>44286</v>
      </c>
      <c r="C150" s="3" t="s">
        <v>355</v>
      </c>
      <c r="D150" s="3" t="s">
        <v>254</v>
      </c>
      <c r="E150" s="5">
        <v>41410.86</v>
      </c>
      <c r="F150" s="24"/>
      <c r="G150" s="22"/>
      <c r="H150" s="26"/>
    </row>
    <row r="151" spans="1:8" s="15" customFormat="1" ht="15.75">
      <c r="A151" s="3" t="s">
        <v>985</v>
      </c>
      <c r="B151" s="4">
        <v>44286</v>
      </c>
      <c r="C151" s="3" t="s">
        <v>355</v>
      </c>
      <c r="D151" s="3" t="s">
        <v>254</v>
      </c>
      <c r="E151" s="5">
        <v>7288</v>
      </c>
      <c r="F151" s="24"/>
      <c r="G151" s="22"/>
      <c r="H151" s="26"/>
    </row>
    <row r="152" spans="1:8" s="15" customFormat="1" ht="15.75">
      <c r="A152" s="3" t="s">
        <v>994</v>
      </c>
      <c r="B152" s="4">
        <v>44286</v>
      </c>
      <c r="C152" s="3" t="s">
        <v>355</v>
      </c>
      <c r="D152" s="3" t="s">
        <v>254</v>
      </c>
      <c r="E152" s="5">
        <v>20590.009999999998</v>
      </c>
      <c r="F152" s="24"/>
      <c r="G152" s="22"/>
      <c r="H152" s="26"/>
    </row>
    <row r="153" spans="1:8" s="15" customFormat="1" ht="15.75">
      <c r="A153" s="3" t="s">
        <v>995</v>
      </c>
      <c r="B153" s="4">
        <v>44286</v>
      </c>
      <c r="C153" s="3" t="s">
        <v>355</v>
      </c>
      <c r="D153" s="3" t="s">
        <v>254</v>
      </c>
      <c r="E153" s="5">
        <v>131184.59</v>
      </c>
      <c r="F153" s="24"/>
      <c r="G153" s="22"/>
      <c r="H153" s="26"/>
    </row>
    <row r="154" spans="1:8" s="15" customFormat="1" ht="15.75">
      <c r="A154" s="3" t="s">
        <v>996</v>
      </c>
      <c r="B154" s="4">
        <v>44286</v>
      </c>
      <c r="C154" s="3" t="s">
        <v>355</v>
      </c>
      <c r="D154" s="3" t="s">
        <v>254</v>
      </c>
      <c r="E154" s="5">
        <v>73259.89</v>
      </c>
      <c r="F154" s="24"/>
      <c r="G154" s="22"/>
      <c r="H154" s="26"/>
    </row>
    <row r="155" spans="1:8" ht="15.75">
      <c r="A155" s="3" t="s">
        <v>997</v>
      </c>
      <c r="B155" s="4">
        <v>44286</v>
      </c>
      <c r="C155" s="3" t="s">
        <v>355</v>
      </c>
      <c r="D155" s="3" t="s">
        <v>254</v>
      </c>
      <c r="E155" s="5">
        <v>101956.24</v>
      </c>
      <c r="F155" s="24"/>
      <c r="G155" s="22"/>
      <c r="H155" s="23"/>
    </row>
    <row r="156" spans="1:8" ht="15.75">
      <c r="A156" s="3" t="s">
        <v>998</v>
      </c>
      <c r="B156" s="4">
        <v>44286</v>
      </c>
      <c r="C156" s="3" t="s">
        <v>355</v>
      </c>
      <c r="D156" s="3" t="s">
        <v>254</v>
      </c>
      <c r="E156" s="5">
        <v>85499.69</v>
      </c>
      <c r="F156" s="24"/>
      <c r="G156" s="22"/>
      <c r="H156" s="23"/>
    </row>
    <row r="157" spans="1:8" ht="15.75">
      <c r="A157" s="3" t="s">
        <v>999</v>
      </c>
      <c r="B157" s="4">
        <v>44286</v>
      </c>
      <c r="C157" s="3" t="s">
        <v>355</v>
      </c>
      <c r="D157" s="3" t="s">
        <v>254</v>
      </c>
      <c r="E157" s="5">
        <v>85319.53</v>
      </c>
      <c r="F157" s="24"/>
      <c r="G157" s="22"/>
      <c r="H157" s="23"/>
    </row>
    <row r="158" spans="1:8" ht="15.75">
      <c r="A158" s="3" t="s">
        <v>1000</v>
      </c>
      <c r="B158" s="4">
        <v>44286</v>
      </c>
      <c r="C158" s="3" t="s">
        <v>355</v>
      </c>
      <c r="D158" s="3" t="s">
        <v>254</v>
      </c>
      <c r="E158" s="5">
        <v>67458.710000000006</v>
      </c>
      <c r="F158" s="24"/>
      <c r="G158" s="22"/>
      <c r="H158" s="23"/>
    </row>
    <row r="159" spans="1:8" ht="15.75">
      <c r="A159" s="3" t="s">
        <v>1001</v>
      </c>
      <c r="B159" s="4">
        <v>44286</v>
      </c>
      <c r="C159" s="3" t="s">
        <v>355</v>
      </c>
      <c r="D159" s="3" t="s">
        <v>254</v>
      </c>
      <c r="E159" s="5">
        <v>79334.94</v>
      </c>
      <c r="F159" s="24"/>
      <c r="G159" s="22"/>
      <c r="H159" s="23"/>
    </row>
    <row r="160" spans="1:8" ht="15.75">
      <c r="A160" s="3" t="s">
        <v>1002</v>
      </c>
      <c r="B160" s="4">
        <v>44286</v>
      </c>
      <c r="C160" s="3" t="s">
        <v>355</v>
      </c>
      <c r="D160" s="3" t="s">
        <v>254</v>
      </c>
      <c r="E160" s="5">
        <v>143196.14000000001</v>
      </c>
      <c r="F160" s="24"/>
      <c r="G160" s="22"/>
      <c r="H160" s="23"/>
    </row>
    <row r="161" spans="1:8" ht="15.75">
      <c r="A161" s="3" t="s">
        <v>1003</v>
      </c>
      <c r="B161" s="4">
        <v>44286</v>
      </c>
      <c r="C161" s="3" t="s">
        <v>355</v>
      </c>
      <c r="D161" s="3" t="s">
        <v>254</v>
      </c>
      <c r="E161" s="5">
        <v>67826.75</v>
      </c>
      <c r="F161" s="24"/>
      <c r="G161" s="22"/>
      <c r="H161" s="23"/>
    </row>
    <row r="162" spans="1:8" ht="15.75">
      <c r="A162" s="3" t="s">
        <v>1004</v>
      </c>
      <c r="B162" s="4">
        <v>44286</v>
      </c>
      <c r="C162" s="3" t="s">
        <v>355</v>
      </c>
      <c r="D162" s="3" t="s">
        <v>254</v>
      </c>
      <c r="E162" s="5">
        <v>35850.949999999997</v>
      </c>
      <c r="F162" s="24"/>
      <c r="G162" s="22"/>
      <c r="H162" s="23"/>
    </row>
    <row r="163" spans="1:8" ht="15.75">
      <c r="A163" s="3" t="s">
        <v>1005</v>
      </c>
      <c r="B163" s="4">
        <v>44286</v>
      </c>
      <c r="C163" s="3" t="s">
        <v>355</v>
      </c>
      <c r="D163" s="3" t="s">
        <v>254</v>
      </c>
      <c r="E163" s="5">
        <v>18168.509999999998</v>
      </c>
      <c r="F163" s="24"/>
      <c r="G163" s="22"/>
      <c r="H163" s="23"/>
    </row>
    <row r="164" spans="1:8" ht="15.75">
      <c r="A164" s="3" t="s">
        <v>1006</v>
      </c>
      <c r="B164" s="4">
        <v>44286</v>
      </c>
      <c r="C164" s="3" t="s">
        <v>355</v>
      </c>
      <c r="D164" s="3" t="s">
        <v>254</v>
      </c>
      <c r="E164" s="5">
        <v>22622.19</v>
      </c>
      <c r="F164" s="24"/>
      <c r="G164" s="22"/>
      <c r="H164" s="23"/>
    </row>
    <row r="165" spans="1:8" ht="15.75">
      <c r="A165" s="3" t="s">
        <v>1007</v>
      </c>
      <c r="B165" s="4">
        <v>44286</v>
      </c>
      <c r="C165" s="3" t="s">
        <v>355</v>
      </c>
      <c r="D165" s="3" t="s">
        <v>254</v>
      </c>
      <c r="E165" s="5">
        <v>96188.59</v>
      </c>
      <c r="F165" s="24"/>
      <c r="G165" s="22"/>
      <c r="H165" s="23"/>
    </row>
    <row r="166" spans="1:8" ht="15.75">
      <c r="A166" s="3" t="s">
        <v>1008</v>
      </c>
      <c r="B166" s="4">
        <v>44286</v>
      </c>
      <c r="C166" s="3" t="s">
        <v>355</v>
      </c>
      <c r="D166" s="3" t="s">
        <v>254</v>
      </c>
      <c r="E166" s="5">
        <v>18788.86</v>
      </c>
      <c r="F166" s="24"/>
      <c r="G166" s="22"/>
      <c r="H166" s="23"/>
    </row>
    <row r="167" spans="1:8" ht="15.75">
      <c r="A167" s="3" t="s">
        <v>1009</v>
      </c>
      <c r="B167" s="4">
        <v>44286</v>
      </c>
      <c r="C167" s="3" t="s">
        <v>355</v>
      </c>
      <c r="D167" s="3" t="s">
        <v>254</v>
      </c>
      <c r="E167" s="5">
        <v>94474.73</v>
      </c>
      <c r="F167" s="24"/>
      <c r="G167" s="22"/>
      <c r="H167" s="23"/>
    </row>
    <row r="168" spans="1:8" ht="15.75">
      <c r="A168" s="3" t="s">
        <v>1010</v>
      </c>
      <c r="B168" s="4">
        <v>44286</v>
      </c>
      <c r="C168" s="3" t="s">
        <v>355</v>
      </c>
      <c r="D168" s="3" t="s">
        <v>254</v>
      </c>
      <c r="E168" s="5">
        <v>9900.98</v>
      </c>
      <c r="F168" s="24"/>
      <c r="G168" s="22"/>
      <c r="H168" s="23"/>
    </row>
    <row r="169" spans="1:8" ht="15.75">
      <c r="A169" s="3" t="s">
        <v>1011</v>
      </c>
      <c r="B169" s="4">
        <v>44286</v>
      </c>
      <c r="C169" s="3" t="s">
        <v>355</v>
      </c>
      <c r="D169" s="3" t="s">
        <v>254</v>
      </c>
      <c r="E169" s="5">
        <v>58312.99</v>
      </c>
      <c r="F169" s="24"/>
      <c r="G169" s="22"/>
      <c r="H169" s="23"/>
    </row>
    <row r="170" spans="1:8" ht="15.75">
      <c r="A170" s="3" t="s">
        <v>1213</v>
      </c>
      <c r="B170" s="4">
        <v>44119</v>
      </c>
      <c r="C170" s="3" t="s">
        <v>91</v>
      </c>
      <c r="D170" s="3" t="s">
        <v>1214</v>
      </c>
      <c r="E170" s="5">
        <v>191455</v>
      </c>
      <c r="F170" s="24"/>
      <c r="G170" s="22"/>
      <c r="H170" s="23"/>
    </row>
    <row r="171" spans="1:8" ht="15.75">
      <c r="A171" s="3" t="s">
        <v>1215</v>
      </c>
      <c r="B171" s="4">
        <v>44119</v>
      </c>
      <c r="C171" s="3" t="s">
        <v>91</v>
      </c>
      <c r="D171" s="3" t="s">
        <v>1216</v>
      </c>
      <c r="E171" s="5">
        <v>100757.25</v>
      </c>
      <c r="F171" s="24"/>
      <c r="G171" s="22"/>
      <c r="H171" s="23"/>
    </row>
    <row r="172" spans="1:8" ht="15.75">
      <c r="A172" s="3" t="s">
        <v>1217</v>
      </c>
      <c r="B172" s="4">
        <v>44119</v>
      </c>
      <c r="C172" s="3" t="s">
        <v>91</v>
      </c>
      <c r="D172" s="3" t="s">
        <v>1218</v>
      </c>
      <c r="E172" s="5">
        <v>407247.5</v>
      </c>
      <c r="F172" s="24"/>
      <c r="G172" s="22"/>
      <c r="H172" s="23"/>
    </row>
    <row r="173" spans="1:8" ht="15.75">
      <c r="A173" s="3" t="s">
        <v>1099</v>
      </c>
      <c r="B173" s="4">
        <v>44126</v>
      </c>
      <c r="C173" s="3" t="s">
        <v>91</v>
      </c>
      <c r="D173" s="3" t="s">
        <v>1219</v>
      </c>
      <c r="E173" s="5">
        <v>100757.25</v>
      </c>
      <c r="F173" s="24"/>
      <c r="G173" s="22"/>
      <c r="H173" s="23"/>
    </row>
    <row r="174" spans="1:8" ht="15.75">
      <c r="A174" s="3" t="s">
        <v>457</v>
      </c>
      <c r="B174" s="4">
        <v>44153</v>
      </c>
      <c r="C174" s="3" t="s">
        <v>91</v>
      </c>
      <c r="D174" s="3" t="s">
        <v>1220</v>
      </c>
      <c r="E174" s="5">
        <v>191455</v>
      </c>
      <c r="F174" s="24"/>
      <c r="G174" s="22"/>
      <c r="H174" s="23"/>
    </row>
    <row r="175" spans="1:8" ht="15.75">
      <c r="A175" s="3" t="s">
        <v>1221</v>
      </c>
      <c r="B175" s="4">
        <v>44153</v>
      </c>
      <c r="C175" s="3" t="s">
        <v>91</v>
      </c>
      <c r="D175" s="3" t="s">
        <v>1216</v>
      </c>
      <c r="E175" s="5">
        <v>100757.25</v>
      </c>
      <c r="F175" s="24"/>
      <c r="G175" s="22"/>
      <c r="H175" s="23"/>
    </row>
    <row r="176" spans="1:8" ht="15.75">
      <c r="A176" s="3" t="s">
        <v>1222</v>
      </c>
      <c r="B176" s="4">
        <v>44160</v>
      </c>
      <c r="C176" s="3" t="s">
        <v>91</v>
      </c>
      <c r="D176" s="3" t="s">
        <v>1219</v>
      </c>
      <c r="E176" s="5">
        <v>100757.25</v>
      </c>
      <c r="F176" s="24"/>
      <c r="G176" s="22"/>
      <c r="H176" s="23"/>
    </row>
    <row r="177" spans="1:8" ht="15.75">
      <c r="A177" s="3" t="s">
        <v>1191</v>
      </c>
      <c r="B177" s="4">
        <v>44160</v>
      </c>
      <c r="C177" s="3" t="s">
        <v>91</v>
      </c>
      <c r="D177" s="3" t="s">
        <v>1223</v>
      </c>
      <c r="E177" s="5">
        <v>100757.25</v>
      </c>
      <c r="F177" s="24"/>
      <c r="G177" s="22"/>
      <c r="H177" s="23"/>
    </row>
    <row r="178" spans="1:8" ht="15.75">
      <c r="A178" s="3" t="s">
        <v>1224</v>
      </c>
      <c r="B178" s="4">
        <v>44179</v>
      </c>
      <c r="C178" s="3" t="s">
        <v>91</v>
      </c>
      <c r="D178" s="6" t="s">
        <v>1225</v>
      </c>
      <c r="E178" s="5">
        <v>191455</v>
      </c>
      <c r="F178" s="24"/>
      <c r="G178" s="22"/>
      <c r="H178" s="23"/>
    </row>
    <row r="179" spans="1:8" ht="15.75">
      <c r="A179" s="3" t="s">
        <v>831</v>
      </c>
      <c r="B179" s="4">
        <v>44181</v>
      </c>
      <c r="C179" s="3" t="s">
        <v>91</v>
      </c>
      <c r="D179" s="6" t="s">
        <v>1226</v>
      </c>
      <c r="E179" s="5">
        <v>100757.25</v>
      </c>
      <c r="F179" s="24"/>
      <c r="G179" s="22"/>
      <c r="H179" s="23"/>
    </row>
    <row r="180" spans="1:8" ht="15.75">
      <c r="A180" s="3" t="s">
        <v>1227</v>
      </c>
      <c r="B180" s="4">
        <v>44210</v>
      </c>
      <c r="C180" s="3" t="s">
        <v>91</v>
      </c>
      <c r="D180" s="6" t="s">
        <v>1228</v>
      </c>
      <c r="E180" s="5">
        <f>+E179</f>
        <v>100757.25</v>
      </c>
      <c r="F180" s="24"/>
      <c r="G180" s="22"/>
      <c r="H180" s="23"/>
    </row>
    <row r="181" spans="1:8" ht="15.75">
      <c r="A181" s="3" t="s">
        <v>1229</v>
      </c>
      <c r="B181" s="4">
        <v>44210</v>
      </c>
      <c r="C181" s="3" t="s">
        <v>91</v>
      </c>
      <c r="D181" s="6" t="s">
        <v>1230</v>
      </c>
      <c r="E181" s="5">
        <f>+E180</f>
        <v>100757.25</v>
      </c>
      <c r="F181" s="24"/>
      <c r="G181" s="22"/>
      <c r="H181" s="23"/>
    </row>
    <row r="182" spans="1:8" ht="15.75">
      <c r="A182" s="3" t="s">
        <v>1231</v>
      </c>
      <c r="B182" s="4">
        <v>44215</v>
      </c>
      <c r="C182" s="3" t="s">
        <v>91</v>
      </c>
      <c r="D182" s="6" t="s">
        <v>1232</v>
      </c>
      <c r="E182" s="5">
        <f>+E181</f>
        <v>100757.25</v>
      </c>
      <c r="F182" s="24"/>
      <c r="G182" s="22"/>
      <c r="H182" s="23"/>
    </row>
    <row r="183" spans="1:8" ht="15.75">
      <c r="A183" s="3" t="s">
        <v>1115</v>
      </c>
      <c r="B183" s="4">
        <v>44218</v>
      </c>
      <c r="C183" s="3" t="s">
        <v>91</v>
      </c>
      <c r="D183" s="6" t="s">
        <v>1233</v>
      </c>
      <c r="E183" s="5">
        <f>+E182</f>
        <v>100757.25</v>
      </c>
      <c r="F183" s="24"/>
      <c r="G183" s="22"/>
      <c r="H183" s="23"/>
    </row>
    <row r="184" spans="1:8" ht="15.75">
      <c r="A184" s="3" t="s">
        <v>1234</v>
      </c>
      <c r="B184" s="4">
        <v>44224</v>
      </c>
      <c r="C184" s="3" t="s">
        <v>91</v>
      </c>
      <c r="D184" s="6" t="s">
        <v>1235</v>
      </c>
      <c r="E184" s="5">
        <v>100757.25</v>
      </c>
      <c r="F184" s="24"/>
      <c r="G184" s="22"/>
      <c r="H184" s="23"/>
    </row>
    <row r="185" spans="1:8" ht="15.75">
      <c r="A185" s="3" t="s">
        <v>1236</v>
      </c>
      <c r="B185" s="4">
        <v>44245</v>
      </c>
      <c r="C185" s="3" t="s">
        <v>91</v>
      </c>
      <c r="D185" s="6" t="s">
        <v>1237</v>
      </c>
      <c r="E185" s="5">
        <f>+E184</f>
        <v>100757.25</v>
      </c>
      <c r="F185" s="24"/>
      <c r="G185" s="22"/>
      <c r="H185" s="23"/>
    </row>
    <row r="186" spans="1:8" ht="15.75">
      <c r="A186" s="3" t="s">
        <v>482</v>
      </c>
      <c r="B186" s="4">
        <v>44329</v>
      </c>
      <c r="C186" s="3" t="s">
        <v>1238</v>
      </c>
      <c r="D186" s="3" t="s">
        <v>1239</v>
      </c>
      <c r="E186" s="5">
        <v>2570471.94</v>
      </c>
      <c r="F186" s="24"/>
      <c r="G186" s="22"/>
      <c r="H186" s="23"/>
    </row>
    <row r="187" spans="1:8" ht="15.75">
      <c r="A187" s="3" t="s">
        <v>493</v>
      </c>
      <c r="B187" s="4">
        <v>44298</v>
      </c>
      <c r="C187" s="3" t="s">
        <v>1240</v>
      </c>
      <c r="D187" s="3" t="s">
        <v>783</v>
      </c>
      <c r="E187" s="5">
        <v>29913</v>
      </c>
      <c r="F187" s="24"/>
      <c r="G187" s="22"/>
      <c r="H187" s="23"/>
    </row>
    <row r="188" spans="1:8" ht="15.75">
      <c r="A188" s="3" t="s">
        <v>493</v>
      </c>
      <c r="B188" s="4">
        <v>44286</v>
      </c>
      <c r="C188" s="3" t="s">
        <v>483</v>
      </c>
      <c r="D188" s="3" t="s">
        <v>1241</v>
      </c>
      <c r="E188" s="5">
        <v>41276.400000000001</v>
      </c>
      <c r="F188" s="24">
        <v>3332</v>
      </c>
      <c r="G188" s="22">
        <v>44334</v>
      </c>
      <c r="H188" s="23"/>
    </row>
    <row r="189" spans="1:8" ht="15.75">
      <c r="A189" s="3" t="s">
        <v>420</v>
      </c>
      <c r="B189" s="4">
        <v>44313</v>
      </c>
      <c r="C189" s="3" t="s">
        <v>483</v>
      </c>
      <c r="D189" s="3" t="s">
        <v>1242</v>
      </c>
      <c r="E189" s="5">
        <v>41276.400000000001</v>
      </c>
      <c r="F189" s="24">
        <v>3332</v>
      </c>
      <c r="G189" s="22">
        <v>44334</v>
      </c>
      <c r="H189" s="23"/>
    </row>
    <row r="190" spans="1:8" ht="15.75">
      <c r="A190" s="3" t="s">
        <v>877</v>
      </c>
      <c r="B190" s="4">
        <v>44250</v>
      </c>
      <c r="C190" s="3" t="s">
        <v>395</v>
      </c>
      <c r="D190" s="3" t="s">
        <v>1124</v>
      </c>
      <c r="E190" s="5">
        <v>88983.25</v>
      </c>
      <c r="F190" s="24"/>
      <c r="G190" s="22"/>
      <c r="H190" s="23"/>
    </row>
    <row r="191" spans="1:8" ht="15.75" customHeight="1">
      <c r="A191" s="3" t="s">
        <v>878</v>
      </c>
      <c r="B191" s="4">
        <v>44271</v>
      </c>
      <c r="C191" s="3" t="s">
        <v>395</v>
      </c>
      <c r="D191" s="3" t="s">
        <v>1124</v>
      </c>
      <c r="E191" s="5">
        <v>9939.52</v>
      </c>
      <c r="F191" s="24"/>
      <c r="G191" s="22"/>
      <c r="H191" s="23"/>
    </row>
    <row r="192" spans="1:8" ht="15.75">
      <c r="A192" s="3" t="s">
        <v>879</v>
      </c>
      <c r="B192" s="4">
        <v>44250</v>
      </c>
      <c r="C192" s="3" t="s">
        <v>395</v>
      </c>
      <c r="D192" s="3" t="s">
        <v>1124</v>
      </c>
      <c r="E192" s="5">
        <v>9870.5</v>
      </c>
      <c r="F192" s="24"/>
      <c r="G192" s="22"/>
      <c r="H192" s="23"/>
    </row>
    <row r="193" spans="1:8" ht="15.75">
      <c r="A193" s="3" t="s">
        <v>880</v>
      </c>
      <c r="B193" s="4">
        <v>44250</v>
      </c>
      <c r="C193" s="3" t="s">
        <v>395</v>
      </c>
      <c r="D193" s="3" t="s">
        <v>1124</v>
      </c>
      <c r="E193" s="5">
        <v>9090.9</v>
      </c>
      <c r="F193" s="24"/>
      <c r="G193" s="22"/>
      <c r="H193" s="23"/>
    </row>
    <row r="194" spans="1:8" ht="15.75">
      <c r="A194" s="3" t="s">
        <v>884</v>
      </c>
      <c r="B194" s="4">
        <v>44250</v>
      </c>
      <c r="C194" s="3" t="s">
        <v>395</v>
      </c>
      <c r="D194" s="3" t="s">
        <v>1124</v>
      </c>
      <c r="E194" s="5">
        <v>23035.94</v>
      </c>
      <c r="F194" s="24"/>
      <c r="G194" s="22"/>
      <c r="H194" s="23"/>
    </row>
    <row r="195" spans="1:8" ht="15.75">
      <c r="A195" s="3" t="s">
        <v>885</v>
      </c>
      <c r="B195" s="4">
        <v>44271</v>
      </c>
      <c r="C195" s="3" t="s">
        <v>395</v>
      </c>
      <c r="D195" s="3" t="s">
        <v>1124</v>
      </c>
      <c r="E195" s="5">
        <v>8448.7999999999993</v>
      </c>
      <c r="F195" s="24"/>
      <c r="G195" s="22"/>
      <c r="H195" s="23"/>
    </row>
    <row r="196" spans="1:8" ht="15.75">
      <c r="A196" s="3" t="s">
        <v>886</v>
      </c>
      <c r="B196" s="4">
        <v>44271</v>
      </c>
      <c r="C196" s="3" t="s">
        <v>395</v>
      </c>
      <c r="D196" s="3" t="s">
        <v>1124</v>
      </c>
      <c r="E196" s="5">
        <v>32949.480000000003</v>
      </c>
      <c r="F196" s="24"/>
      <c r="G196" s="22"/>
      <c r="H196" s="23"/>
    </row>
    <row r="197" spans="1:8" ht="15.75">
      <c r="A197" s="3" t="s">
        <v>887</v>
      </c>
      <c r="B197" s="4">
        <v>44271</v>
      </c>
      <c r="C197" s="3" t="s">
        <v>395</v>
      </c>
      <c r="D197" s="3" t="s">
        <v>1124</v>
      </c>
      <c r="E197" s="5">
        <v>27764.28</v>
      </c>
      <c r="F197" s="24"/>
      <c r="G197" s="22"/>
      <c r="H197" s="23"/>
    </row>
    <row r="198" spans="1:8" ht="15.75">
      <c r="A198" s="3" t="s">
        <v>888</v>
      </c>
      <c r="B198" s="4">
        <v>44271</v>
      </c>
      <c r="C198" s="3" t="s">
        <v>395</v>
      </c>
      <c r="D198" s="3" t="s">
        <v>1124</v>
      </c>
      <c r="E198" s="5">
        <v>22448.33</v>
      </c>
      <c r="F198" s="24"/>
      <c r="G198" s="22"/>
      <c r="H198" s="23"/>
    </row>
    <row r="199" spans="1:8" ht="15.75">
      <c r="A199" s="3" t="s">
        <v>890</v>
      </c>
      <c r="B199" s="4">
        <v>44271</v>
      </c>
      <c r="C199" s="3" t="s">
        <v>395</v>
      </c>
      <c r="D199" s="3" t="s">
        <v>1124</v>
      </c>
      <c r="E199" s="5">
        <v>27103.4</v>
      </c>
      <c r="F199" s="24"/>
      <c r="G199" s="22"/>
      <c r="H199" s="23"/>
    </row>
    <row r="200" spans="1:8" ht="15.75">
      <c r="A200" s="3" t="s">
        <v>891</v>
      </c>
      <c r="B200" s="4">
        <v>44271</v>
      </c>
      <c r="C200" s="3" t="s">
        <v>395</v>
      </c>
      <c r="D200" s="3" t="s">
        <v>1124</v>
      </c>
      <c r="E200" s="5">
        <v>23311.09</v>
      </c>
      <c r="F200" s="24"/>
      <c r="G200" s="22"/>
      <c r="H200" s="23"/>
    </row>
    <row r="201" spans="1:8" ht="15.75">
      <c r="A201" s="3" t="s">
        <v>892</v>
      </c>
      <c r="B201" s="4">
        <v>44271</v>
      </c>
      <c r="C201" s="3" t="s">
        <v>395</v>
      </c>
      <c r="D201" s="3" t="s">
        <v>1124</v>
      </c>
      <c r="E201" s="5">
        <v>22567.23</v>
      </c>
      <c r="F201" s="24"/>
      <c r="G201" s="22"/>
      <c r="H201" s="23"/>
    </row>
    <row r="202" spans="1:8" ht="15.75">
      <c r="A202" s="3" t="s">
        <v>899</v>
      </c>
      <c r="B202" s="4">
        <v>44250</v>
      </c>
      <c r="C202" s="3" t="s">
        <v>395</v>
      </c>
      <c r="D202" s="3" t="s">
        <v>1124</v>
      </c>
      <c r="E202" s="5">
        <v>5097.6000000000004</v>
      </c>
      <c r="F202" s="24"/>
      <c r="G202" s="22"/>
      <c r="H202" s="23"/>
    </row>
    <row r="203" spans="1:8" ht="15.75">
      <c r="A203" s="3" t="s">
        <v>900</v>
      </c>
      <c r="B203" s="4">
        <v>44271</v>
      </c>
      <c r="C203" s="3" t="s">
        <v>395</v>
      </c>
      <c r="D203" s="3" t="s">
        <v>1124</v>
      </c>
      <c r="E203" s="5">
        <v>5097.6000000000004</v>
      </c>
      <c r="F203" s="24"/>
      <c r="G203" s="22"/>
      <c r="H203" s="23"/>
    </row>
    <row r="204" spans="1:8" ht="15.75">
      <c r="A204" s="3" t="s">
        <v>901</v>
      </c>
      <c r="B204" s="4">
        <v>44271</v>
      </c>
      <c r="C204" s="3" t="s">
        <v>395</v>
      </c>
      <c r="D204" s="3" t="s">
        <v>1124</v>
      </c>
      <c r="E204" s="5">
        <v>10225.17</v>
      </c>
      <c r="F204" s="24"/>
      <c r="G204" s="22"/>
      <c r="H204" s="23"/>
    </row>
    <row r="205" spans="1:8" ht="15.75">
      <c r="A205" s="3" t="s">
        <v>902</v>
      </c>
      <c r="B205" s="4">
        <v>44250</v>
      </c>
      <c r="C205" s="3" t="s">
        <v>395</v>
      </c>
      <c r="D205" s="3" t="s">
        <v>1124</v>
      </c>
      <c r="E205" s="5">
        <v>21081.22</v>
      </c>
      <c r="F205" s="24"/>
      <c r="G205" s="22"/>
      <c r="H205" s="23"/>
    </row>
    <row r="206" spans="1:8" ht="15.75">
      <c r="A206" s="3" t="s">
        <v>903</v>
      </c>
      <c r="B206" s="4">
        <v>44250</v>
      </c>
      <c r="C206" s="3" t="s">
        <v>395</v>
      </c>
      <c r="D206" s="3" t="s">
        <v>1124</v>
      </c>
      <c r="E206" s="5">
        <v>22406.36</v>
      </c>
      <c r="F206" s="24"/>
      <c r="G206" s="22"/>
      <c r="H206" s="23"/>
    </row>
    <row r="207" spans="1:8" ht="15.75">
      <c r="A207" s="3" t="s">
        <v>907</v>
      </c>
      <c r="B207" s="4">
        <v>44250</v>
      </c>
      <c r="C207" s="3" t="s">
        <v>395</v>
      </c>
      <c r="D207" s="3" t="s">
        <v>1124</v>
      </c>
      <c r="E207" s="5">
        <v>29280.99</v>
      </c>
      <c r="F207" s="24"/>
      <c r="G207" s="22"/>
      <c r="H207" s="23"/>
    </row>
    <row r="208" spans="1:8" ht="15.75">
      <c r="A208" s="3" t="s">
        <v>908</v>
      </c>
      <c r="B208" s="4">
        <v>44250</v>
      </c>
      <c r="C208" s="3" t="s">
        <v>395</v>
      </c>
      <c r="D208" s="3" t="s">
        <v>1124</v>
      </c>
      <c r="E208" s="5">
        <v>3776</v>
      </c>
      <c r="F208" s="24"/>
      <c r="G208" s="22"/>
      <c r="H208" s="23"/>
    </row>
    <row r="209" spans="1:8" ht="15.75">
      <c r="A209" s="3" t="s">
        <v>909</v>
      </c>
      <c r="B209" s="4">
        <v>44250</v>
      </c>
      <c r="C209" s="3" t="s">
        <v>395</v>
      </c>
      <c r="D209" s="3" t="s">
        <v>1124</v>
      </c>
      <c r="E209" s="5">
        <v>9105.64</v>
      </c>
      <c r="F209" s="24"/>
      <c r="G209" s="22"/>
      <c r="H209" s="23"/>
    </row>
    <row r="210" spans="1:8" ht="15.75">
      <c r="A210" s="3" t="s">
        <v>911</v>
      </c>
      <c r="B210" s="4">
        <v>44250</v>
      </c>
      <c r="C210" s="3" t="s">
        <v>395</v>
      </c>
      <c r="D210" s="3" t="s">
        <v>1124</v>
      </c>
      <c r="E210" s="5">
        <v>11131.34</v>
      </c>
      <c r="F210" s="24"/>
      <c r="G210" s="22"/>
      <c r="H210" s="23"/>
    </row>
    <row r="211" spans="1:8" ht="15.75">
      <c r="A211" s="3" t="s">
        <v>1243</v>
      </c>
      <c r="B211" s="4">
        <v>44244</v>
      </c>
      <c r="C211" s="3" t="s">
        <v>51</v>
      </c>
      <c r="D211" s="3" t="s">
        <v>81</v>
      </c>
      <c r="E211" s="5">
        <v>220896</v>
      </c>
      <c r="F211" s="24"/>
      <c r="G211" s="22"/>
      <c r="H211" s="23"/>
    </row>
    <row r="212" spans="1:8" ht="15.75">
      <c r="A212" s="3" t="s">
        <v>342</v>
      </c>
      <c r="B212" s="4">
        <v>44265</v>
      </c>
      <c r="C212" s="3" t="s">
        <v>203</v>
      </c>
      <c r="D212" s="3" t="s">
        <v>1209</v>
      </c>
      <c r="E212" s="5">
        <v>3000000</v>
      </c>
      <c r="F212" s="24"/>
      <c r="G212" s="22"/>
      <c r="H212" s="23"/>
    </row>
    <row r="213" spans="1:8" ht="15.75">
      <c r="A213" s="3" t="s">
        <v>1244</v>
      </c>
      <c r="B213" s="4">
        <v>44298</v>
      </c>
      <c r="C213" s="3" t="s">
        <v>203</v>
      </c>
      <c r="D213" s="3" t="s">
        <v>1209</v>
      </c>
      <c r="E213" s="5">
        <v>2000000</v>
      </c>
      <c r="F213" s="24"/>
      <c r="G213" s="22"/>
      <c r="H213" s="23"/>
    </row>
    <row r="214" spans="1:8" ht="15.75">
      <c r="A214" s="3" t="s">
        <v>1245</v>
      </c>
      <c r="B214" s="4">
        <v>44305</v>
      </c>
      <c r="C214" s="3" t="s">
        <v>798</v>
      </c>
      <c r="D214" s="3" t="s">
        <v>783</v>
      </c>
      <c r="E214" s="5">
        <v>27612</v>
      </c>
      <c r="F214" s="24"/>
      <c r="G214" s="22"/>
      <c r="H214" s="23"/>
    </row>
    <row r="215" spans="1:8" ht="15.75">
      <c r="A215" s="3" t="s">
        <v>1246</v>
      </c>
      <c r="B215" s="4">
        <v>44260</v>
      </c>
      <c r="C215" s="3" t="s">
        <v>1247</v>
      </c>
      <c r="D215" s="3" t="s">
        <v>1248</v>
      </c>
      <c r="E215" s="5">
        <v>59000</v>
      </c>
      <c r="F215" s="24">
        <v>3327</v>
      </c>
      <c r="G215" s="22">
        <v>44334</v>
      </c>
      <c r="H215" s="23"/>
    </row>
    <row r="216" spans="1:8" ht="15.75">
      <c r="A216" s="3" t="s">
        <v>1249</v>
      </c>
      <c r="B216" s="4">
        <v>44300</v>
      </c>
      <c r="C216" s="3" t="s">
        <v>1247</v>
      </c>
      <c r="D216" s="3" t="s">
        <v>1250</v>
      </c>
      <c r="E216" s="5">
        <v>59000</v>
      </c>
      <c r="F216" s="24">
        <v>3327</v>
      </c>
      <c r="G216" s="22">
        <v>44334</v>
      </c>
      <c r="H216" s="23"/>
    </row>
    <row r="217" spans="1:8" ht="15.75">
      <c r="A217" s="3" t="s">
        <v>448</v>
      </c>
      <c r="B217" s="4">
        <v>44321</v>
      </c>
      <c r="C217" s="3" t="s">
        <v>1251</v>
      </c>
      <c r="D217" s="3" t="s">
        <v>1252</v>
      </c>
      <c r="E217" s="5">
        <v>59000</v>
      </c>
      <c r="F217" s="24"/>
      <c r="G217" s="22"/>
      <c r="H217" s="23"/>
    </row>
    <row r="218" spans="1:8" ht="15.75">
      <c r="A218" s="3" t="s">
        <v>1253</v>
      </c>
      <c r="B218" s="4">
        <v>44333</v>
      </c>
      <c r="C218" s="3" t="s">
        <v>1254</v>
      </c>
      <c r="D218" s="3" t="s">
        <v>1122</v>
      </c>
      <c r="E218" s="5">
        <v>26845</v>
      </c>
      <c r="F218" s="24"/>
      <c r="G218" s="22"/>
      <c r="H218" s="23"/>
    </row>
    <row r="219" spans="1:8" ht="15.75">
      <c r="A219" s="3" t="s">
        <v>1255</v>
      </c>
      <c r="B219" s="4">
        <v>44299</v>
      </c>
      <c r="C219" s="3" t="s">
        <v>60</v>
      </c>
      <c r="D219" s="3" t="s">
        <v>1256</v>
      </c>
      <c r="E219" s="5">
        <v>3080000</v>
      </c>
      <c r="F219" s="24"/>
      <c r="G219" s="22"/>
      <c r="H219" s="23"/>
    </row>
    <row r="220" spans="1:8" ht="15.75">
      <c r="A220" s="3" t="s">
        <v>1257</v>
      </c>
      <c r="B220" s="4">
        <v>44329</v>
      </c>
      <c r="C220" s="3" t="s">
        <v>60</v>
      </c>
      <c r="D220" s="3" t="s">
        <v>1258</v>
      </c>
      <c r="E220" s="5">
        <v>3080000</v>
      </c>
      <c r="F220" s="24"/>
      <c r="G220" s="22"/>
      <c r="H220" s="23"/>
    </row>
    <row r="221" spans="1:8" ht="15.75">
      <c r="A221" s="3" t="s">
        <v>1259</v>
      </c>
      <c r="B221" s="4">
        <v>44277</v>
      </c>
      <c r="C221" s="3" t="s">
        <v>1260</v>
      </c>
      <c r="D221" s="3" t="s">
        <v>1261</v>
      </c>
      <c r="E221" s="5">
        <v>1604354</v>
      </c>
      <c r="F221" s="24"/>
      <c r="G221" s="22"/>
      <c r="H221" s="23"/>
    </row>
    <row r="222" spans="1:8" ht="15.75">
      <c r="A222" s="3" t="s">
        <v>875</v>
      </c>
      <c r="B222" s="4">
        <v>44249</v>
      </c>
      <c r="C222" s="3" t="s">
        <v>1262</v>
      </c>
      <c r="D222" s="3" t="s">
        <v>783</v>
      </c>
      <c r="E222" s="5">
        <v>82600</v>
      </c>
      <c r="F222" s="24"/>
      <c r="G222" s="22"/>
      <c r="H222" s="23"/>
    </row>
    <row r="223" spans="1:8" ht="15.75">
      <c r="A223" s="3" t="s">
        <v>1263</v>
      </c>
      <c r="B223" s="4">
        <v>44293</v>
      </c>
      <c r="C223" s="3" t="s">
        <v>754</v>
      </c>
      <c r="D223" s="3" t="s">
        <v>254</v>
      </c>
      <c r="E223" s="5">
        <v>11213.2</v>
      </c>
      <c r="F223" s="24"/>
      <c r="G223" s="22"/>
      <c r="H223" s="23"/>
    </row>
    <row r="224" spans="1:8" ht="15.75">
      <c r="A224" s="3" t="s">
        <v>1264</v>
      </c>
      <c r="B224" s="4">
        <v>44291</v>
      </c>
      <c r="C224" s="3" t="s">
        <v>754</v>
      </c>
      <c r="D224" s="3" t="s">
        <v>254</v>
      </c>
      <c r="E224" s="5">
        <v>5869.69</v>
      </c>
      <c r="F224" s="24"/>
      <c r="G224" s="22"/>
      <c r="H224" s="23"/>
    </row>
    <row r="225" spans="1:8" ht="15.75">
      <c r="A225" s="3" t="s">
        <v>1265</v>
      </c>
      <c r="B225" s="4">
        <v>44306</v>
      </c>
      <c r="C225" s="3" t="s">
        <v>754</v>
      </c>
      <c r="D225" s="3" t="s">
        <v>1124</v>
      </c>
      <c r="E225" s="5">
        <v>21728.14</v>
      </c>
      <c r="F225" s="24"/>
      <c r="G225" s="22"/>
      <c r="H225" s="23"/>
    </row>
    <row r="226" spans="1:8" ht="15.75">
      <c r="A226" s="3" t="s">
        <v>1266</v>
      </c>
      <c r="B226" s="4">
        <v>44308</v>
      </c>
      <c r="C226" s="3" t="s">
        <v>754</v>
      </c>
      <c r="D226" s="3" t="s">
        <v>1124</v>
      </c>
      <c r="E226" s="5">
        <v>7160.07</v>
      </c>
      <c r="F226" s="24"/>
      <c r="G226" s="22"/>
      <c r="H226" s="23"/>
    </row>
    <row r="227" spans="1:8" ht="15.75">
      <c r="A227" s="3" t="s">
        <v>1267</v>
      </c>
      <c r="B227" s="4">
        <v>44309</v>
      </c>
      <c r="C227" s="3" t="s">
        <v>754</v>
      </c>
      <c r="D227" s="3" t="s">
        <v>1124</v>
      </c>
      <c r="E227" s="5">
        <v>18094.060000000001</v>
      </c>
      <c r="F227" s="24"/>
      <c r="G227" s="22"/>
      <c r="H227" s="23"/>
    </row>
    <row r="228" spans="1:8" ht="15.75">
      <c r="A228" s="3" t="s">
        <v>1268</v>
      </c>
      <c r="B228" s="4">
        <v>44309</v>
      </c>
      <c r="C228" s="3" t="s">
        <v>754</v>
      </c>
      <c r="D228" s="3" t="s">
        <v>1124</v>
      </c>
      <c r="E228" s="5">
        <v>9639.84</v>
      </c>
      <c r="F228" s="24"/>
      <c r="G228" s="22"/>
      <c r="H228" s="23"/>
    </row>
    <row r="229" spans="1:8" ht="15.75">
      <c r="A229" s="3" t="s">
        <v>1269</v>
      </c>
      <c r="B229" s="4">
        <v>44312</v>
      </c>
      <c r="C229" s="3" t="s">
        <v>754</v>
      </c>
      <c r="D229" s="3" t="s">
        <v>1124</v>
      </c>
      <c r="E229" s="5">
        <v>10926.14</v>
      </c>
      <c r="F229" s="24"/>
      <c r="G229" s="22"/>
      <c r="H229" s="23"/>
    </row>
    <row r="230" spans="1:8" ht="15.75">
      <c r="A230" s="3" t="s">
        <v>1270</v>
      </c>
      <c r="B230" s="4">
        <v>44313</v>
      </c>
      <c r="C230" s="3" t="s">
        <v>754</v>
      </c>
      <c r="D230" s="3" t="s">
        <v>1124</v>
      </c>
      <c r="E230" s="5">
        <v>7954.18</v>
      </c>
      <c r="F230" s="24"/>
      <c r="G230" s="22"/>
      <c r="H230" s="23"/>
    </row>
    <row r="231" spans="1:8" ht="15.75">
      <c r="A231" s="3" t="s">
        <v>1271</v>
      </c>
      <c r="B231" s="4">
        <v>44313</v>
      </c>
      <c r="C231" s="3" t="s">
        <v>754</v>
      </c>
      <c r="D231" s="3" t="s">
        <v>1124</v>
      </c>
      <c r="E231" s="5">
        <v>8573.0300000000007</v>
      </c>
      <c r="F231" s="24"/>
      <c r="G231" s="22"/>
      <c r="H231" s="23"/>
    </row>
    <row r="232" spans="1:8" ht="15.75">
      <c r="A232" s="3" t="s">
        <v>1249</v>
      </c>
      <c r="B232" s="4">
        <v>44293</v>
      </c>
      <c r="C232" s="3" t="s">
        <v>1272</v>
      </c>
      <c r="D232" s="3" t="s">
        <v>1273</v>
      </c>
      <c r="E232" s="5">
        <v>6376557.25</v>
      </c>
      <c r="F232" s="24"/>
      <c r="G232" s="22"/>
      <c r="H232" s="23"/>
    </row>
    <row r="233" spans="1:8" ht="15.75">
      <c r="A233" s="3" t="s">
        <v>1274</v>
      </c>
      <c r="B233" s="4">
        <v>44320</v>
      </c>
      <c r="C233" s="3" t="s">
        <v>1275</v>
      </c>
      <c r="D233" s="3" t="s">
        <v>1122</v>
      </c>
      <c r="E233" s="5">
        <v>23010</v>
      </c>
      <c r="F233" s="24"/>
      <c r="G233" s="22"/>
      <c r="H233" s="23"/>
    </row>
    <row r="234" spans="1:8" ht="15.75">
      <c r="A234" s="3" t="s">
        <v>1101</v>
      </c>
      <c r="B234" s="4">
        <v>44300</v>
      </c>
      <c r="C234" s="3" t="s">
        <v>1276</v>
      </c>
      <c r="D234" s="3" t="s">
        <v>1277</v>
      </c>
      <c r="E234" s="5">
        <v>9700</v>
      </c>
      <c r="F234" s="24"/>
      <c r="G234" s="22"/>
      <c r="H234" s="23"/>
    </row>
    <row r="235" spans="1:8" ht="15.75">
      <c r="A235" s="3" t="s">
        <v>1246</v>
      </c>
      <c r="B235" s="4">
        <v>44306</v>
      </c>
      <c r="C235" s="3" t="s">
        <v>468</v>
      </c>
      <c r="D235" s="3" t="s">
        <v>783</v>
      </c>
      <c r="E235" s="5">
        <v>123900</v>
      </c>
      <c r="F235" s="24"/>
      <c r="G235" s="22"/>
      <c r="H235" s="23"/>
    </row>
    <row r="236" spans="1:8" ht="15.75">
      <c r="A236" s="3" t="s">
        <v>1278</v>
      </c>
      <c r="B236" s="4">
        <v>44321</v>
      </c>
      <c r="C236" s="3" t="s">
        <v>1279</v>
      </c>
      <c r="D236" s="3" t="s">
        <v>1122</v>
      </c>
      <c r="E236" s="5">
        <v>29146</v>
      </c>
      <c r="F236" s="24"/>
      <c r="G236" s="22"/>
      <c r="H236" s="23"/>
    </row>
    <row r="237" spans="1:8" ht="15.75">
      <c r="A237" s="3" t="s">
        <v>1280</v>
      </c>
      <c r="B237" s="4">
        <v>44208</v>
      </c>
      <c r="C237" s="3" t="s">
        <v>1281</v>
      </c>
      <c r="D237" s="3" t="s">
        <v>1282</v>
      </c>
      <c r="E237" s="5">
        <v>25800</v>
      </c>
      <c r="F237" s="24"/>
      <c r="G237" s="22"/>
      <c r="H237" s="23"/>
    </row>
    <row r="238" spans="1:8" ht="15.75">
      <c r="A238" s="3" t="s">
        <v>1283</v>
      </c>
      <c r="B238" s="4">
        <v>44237</v>
      </c>
      <c r="C238" s="3" t="s">
        <v>1281</v>
      </c>
      <c r="D238" s="3" t="s">
        <v>1284</v>
      </c>
      <c r="E238" s="5">
        <v>25800</v>
      </c>
      <c r="F238" s="24"/>
      <c r="G238" s="22"/>
      <c r="H238" s="23"/>
    </row>
    <row r="239" spans="1:8" ht="15.75">
      <c r="A239" s="3" t="s">
        <v>1285</v>
      </c>
      <c r="B239" s="4">
        <v>44256</v>
      </c>
      <c r="C239" s="3" t="s">
        <v>1281</v>
      </c>
      <c r="D239" s="3" t="s">
        <v>1286</v>
      </c>
      <c r="E239" s="5">
        <v>25800</v>
      </c>
      <c r="F239" s="24"/>
      <c r="G239" s="22"/>
      <c r="H239" s="23"/>
    </row>
    <row r="240" spans="1:8" ht="15.75">
      <c r="A240" s="3" t="s">
        <v>1287</v>
      </c>
      <c r="B240" s="4">
        <v>44298</v>
      </c>
      <c r="C240" s="3" t="s">
        <v>1281</v>
      </c>
      <c r="D240" s="3" t="s">
        <v>1288</v>
      </c>
      <c r="E240" s="5">
        <v>25800</v>
      </c>
      <c r="F240" s="24"/>
      <c r="G240" s="22"/>
      <c r="H240" s="23"/>
    </row>
    <row r="241" spans="1:8" ht="15.75">
      <c r="A241" s="3" t="s">
        <v>1289</v>
      </c>
      <c r="B241" s="4">
        <v>44321</v>
      </c>
      <c r="C241" s="3" t="s">
        <v>1281</v>
      </c>
      <c r="D241" s="3" t="s">
        <v>1290</v>
      </c>
      <c r="E241" s="5">
        <v>25800</v>
      </c>
      <c r="F241" s="24"/>
      <c r="G241" s="22"/>
      <c r="H241" s="23"/>
    </row>
    <row r="242" spans="1:8" ht="15.75">
      <c r="A242" s="3" t="s">
        <v>1291</v>
      </c>
      <c r="B242" s="4">
        <v>44300</v>
      </c>
      <c r="C242" s="3" t="s">
        <v>819</v>
      </c>
      <c r="D242" s="3" t="s">
        <v>1292</v>
      </c>
      <c r="E242" s="5">
        <v>54450</v>
      </c>
      <c r="F242" s="24">
        <v>3366</v>
      </c>
      <c r="G242" s="22">
        <v>44334</v>
      </c>
      <c r="H242" s="23"/>
    </row>
    <row r="243" spans="1:8" ht="15.75">
      <c r="A243" s="3" t="s">
        <v>1293</v>
      </c>
      <c r="B243" s="4">
        <v>44317</v>
      </c>
      <c r="C243" s="3" t="s">
        <v>1294</v>
      </c>
      <c r="D243" s="3" t="s">
        <v>1252</v>
      </c>
      <c r="E243" s="5">
        <v>54450</v>
      </c>
      <c r="F243" s="24"/>
      <c r="G243" s="22"/>
      <c r="H243" s="23"/>
    </row>
    <row r="244" spans="1:8" ht="15.75">
      <c r="A244" s="3" t="s">
        <v>1295</v>
      </c>
      <c r="B244" s="4">
        <v>44298</v>
      </c>
      <c r="C244" s="3" t="s">
        <v>1296</v>
      </c>
      <c r="D244" s="3" t="s">
        <v>1297</v>
      </c>
      <c r="E244" s="5">
        <v>137706</v>
      </c>
      <c r="F244" s="24"/>
      <c r="G244" s="22"/>
      <c r="H244" s="23"/>
    </row>
    <row r="245" spans="1:8" ht="15.75">
      <c r="A245" s="3" t="s">
        <v>831</v>
      </c>
      <c r="B245" s="4">
        <v>44317</v>
      </c>
      <c r="C245" s="3" t="s">
        <v>1298</v>
      </c>
      <c r="D245" s="3" t="s">
        <v>1252</v>
      </c>
      <c r="E245" s="5">
        <v>85184</v>
      </c>
      <c r="F245" s="24"/>
      <c r="G245" s="22"/>
      <c r="H245" s="23"/>
    </row>
    <row r="246" spans="1:8" ht="15.75">
      <c r="A246" s="3" t="s">
        <v>1299</v>
      </c>
      <c r="B246" s="4">
        <v>44334</v>
      </c>
      <c r="C246" s="3" t="s">
        <v>1300</v>
      </c>
      <c r="D246" s="3" t="s">
        <v>1122</v>
      </c>
      <c r="E246" s="5">
        <v>188800</v>
      </c>
      <c r="F246" s="24"/>
      <c r="G246" s="22"/>
      <c r="H246" s="23"/>
    </row>
    <row r="247" spans="1:8" ht="15.75">
      <c r="A247" s="3" t="s">
        <v>1301</v>
      </c>
      <c r="B247" s="4">
        <v>44250</v>
      </c>
      <c r="C247" s="3" t="s">
        <v>1302</v>
      </c>
      <c r="D247" s="3" t="s">
        <v>1124</v>
      </c>
      <c r="E247" s="5">
        <v>15378.06</v>
      </c>
      <c r="F247" s="24"/>
      <c r="G247" s="22"/>
      <c r="H247" s="23"/>
    </row>
    <row r="248" spans="1:8" ht="15.75">
      <c r="A248" s="3" t="s">
        <v>1303</v>
      </c>
      <c r="B248" s="4">
        <v>44250</v>
      </c>
      <c r="C248" s="3" t="s">
        <v>1302</v>
      </c>
      <c r="D248" s="3" t="s">
        <v>1124</v>
      </c>
      <c r="E248" s="5">
        <v>2655.68</v>
      </c>
      <c r="F248" s="24"/>
      <c r="G248" s="22"/>
      <c r="H248" s="23"/>
    </row>
    <row r="249" spans="1:8" ht="15.75">
      <c r="A249" s="3" t="s">
        <v>1304</v>
      </c>
      <c r="B249" s="4">
        <v>44250</v>
      </c>
      <c r="C249" s="3" t="s">
        <v>1302</v>
      </c>
      <c r="D249" s="3" t="s">
        <v>1124</v>
      </c>
      <c r="E249" s="5">
        <v>9858.44</v>
      </c>
      <c r="F249" s="24"/>
      <c r="G249" s="22"/>
      <c r="H249" s="23"/>
    </row>
    <row r="250" spans="1:8" ht="15.75">
      <c r="A250" s="3" t="s">
        <v>1305</v>
      </c>
      <c r="B250" s="4">
        <v>44250</v>
      </c>
      <c r="C250" s="3" t="s">
        <v>1302</v>
      </c>
      <c r="D250" s="3" t="s">
        <v>1124</v>
      </c>
      <c r="E250" s="5">
        <v>23994.26</v>
      </c>
      <c r="F250" s="24"/>
      <c r="G250" s="22"/>
      <c r="H250" s="23"/>
    </row>
    <row r="251" spans="1:8" ht="15.75">
      <c r="A251" s="3" t="s">
        <v>1306</v>
      </c>
      <c r="B251" s="4">
        <v>44256</v>
      </c>
      <c r="C251" s="3" t="s">
        <v>1302</v>
      </c>
      <c r="D251" s="3" t="s">
        <v>1124</v>
      </c>
      <c r="E251" s="5">
        <v>15208.09</v>
      </c>
      <c r="F251" s="24"/>
      <c r="G251" s="22"/>
      <c r="H251" s="23"/>
    </row>
    <row r="252" spans="1:8" ht="15.75">
      <c r="A252" s="3" t="s">
        <v>1307</v>
      </c>
      <c r="B252" s="4">
        <v>44256</v>
      </c>
      <c r="C252" s="3" t="s">
        <v>1302</v>
      </c>
      <c r="D252" s="3" t="s">
        <v>1124</v>
      </c>
      <c r="E252" s="5">
        <v>13696.76</v>
      </c>
      <c r="F252" s="24"/>
      <c r="G252" s="22"/>
      <c r="H252" s="23"/>
    </row>
    <row r="253" spans="1:8" ht="15.75">
      <c r="A253" s="3" t="s">
        <v>1308</v>
      </c>
      <c r="B253" s="4">
        <v>44256</v>
      </c>
      <c r="C253" s="3" t="s">
        <v>1302</v>
      </c>
      <c r="D253" s="3" t="s">
        <v>1124</v>
      </c>
      <c r="E253" s="5">
        <v>21216.38</v>
      </c>
      <c r="F253" s="24"/>
      <c r="G253" s="22"/>
      <c r="H253" s="23"/>
    </row>
    <row r="254" spans="1:8" ht="15.75">
      <c r="A254" s="3" t="s">
        <v>1309</v>
      </c>
      <c r="B254" s="4">
        <v>44256</v>
      </c>
      <c r="C254" s="3" t="s">
        <v>1302</v>
      </c>
      <c r="D254" s="3" t="s">
        <v>1124</v>
      </c>
      <c r="E254" s="5">
        <v>35888.14</v>
      </c>
      <c r="F254" s="24"/>
      <c r="G254" s="22"/>
      <c r="H254" s="23"/>
    </row>
    <row r="255" spans="1:8" ht="15.75">
      <c r="A255" s="3" t="s">
        <v>1310</v>
      </c>
      <c r="B255" s="4">
        <v>44287</v>
      </c>
      <c r="C255" s="3" t="s">
        <v>1302</v>
      </c>
      <c r="D255" s="3" t="s">
        <v>1135</v>
      </c>
      <c r="E255" s="5">
        <v>9858.44</v>
      </c>
      <c r="F255" s="24"/>
      <c r="G255" s="22"/>
      <c r="H255" s="23"/>
    </row>
    <row r="256" spans="1:8" ht="15.75">
      <c r="A256" s="3" t="s">
        <v>1311</v>
      </c>
      <c r="B256" s="4">
        <v>44291</v>
      </c>
      <c r="C256" s="3" t="s">
        <v>1302</v>
      </c>
      <c r="D256" s="3" t="s">
        <v>1135</v>
      </c>
      <c r="E256" s="5">
        <v>6931.08</v>
      </c>
      <c r="F256" s="24"/>
      <c r="G256" s="22"/>
      <c r="H256" s="23"/>
    </row>
    <row r="257" spans="1:8" ht="15.75">
      <c r="A257" s="3" t="s">
        <v>1312</v>
      </c>
      <c r="B257" s="4">
        <v>44292</v>
      </c>
      <c r="C257" s="3" t="s">
        <v>1302</v>
      </c>
      <c r="D257" s="3" t="s">
        <v>1135</v>
      </c>
      <c r="E257" s="5">
        <v>15628.47</v>
      </c>
      <c r="F257" s="24"/>
      <c r="G257" s="22"/>
      <c r="H257" s="23"/>
    </row>
    <row r="258" spans="1:8" ht="15.75">
      <c r="A258" s="3" t="s">
        <v>1313</v>
      </c>
      <c r="B258" s="4">
        <v>44292</v>
      </c>
      <c r="C258" s="3" t="s">
        <v>1302</v>
      </c>
      <c r="D258" s="3" t="s">
        <v>1135</v>
      </c>
      <c r="E258" s="5">
        <v>13799.47</v>
      </c>
      <c r="F258" s="24"/>
      <c r="G258" s="22"/>
      <c r="H258" s="23"/>
    </row>
    <row r="259" spans="1:8" ht="15.75">
      <c r="A259" s="3" t="s">
        <v>1314</v>
      </c>
      <c r="B259" s="4">
        <v>44295</v>
      </c>
      <c r="C259" s="3" t="s">
        <v>1302</v>
      </c>
      <c r="D259" s="3" t="s">
        <v>1135</v>
      </c>
      <c r="E259" s="5">
        <v>9875.9699999999993</v>
      </c>
      <c r="F259" s="24"/>
      <c r="G259" s="22"/>
      <c r="H259" s="23"/>
    </row>
    <row r="260" spans="1:8" ht="15.75">
      <c r="A260" s="3" t="s">
        <v>1315</v>
      </c>
      <c r="B260" s="4">
        <v>44300</v>
      </c>
      <c r="C260" s="3" t="s">
        <v>1302</v>
      </c>
      <c r="D260" s="3" t="s">
        <v>1135</v>
      </c>
      <c r="E260" s="5">
        <v>13817.17</v>
      </c>
      <c r="F260" s="24"/>
      <c r="G260" s="22"/>
      <c r="H260" s="23"/>
    </row>
    <row r="261" spans="1:8" ht="15.75">
      <c r="A261" s="3" t="s">
        <v>1316</v>
      </c>
      <c r="B261" s="4">
        <v>44302</v>
      </c>
      <c r="C261" s="3" t="s">
        <v>1302</v>
      </c>
      <c r="D261" s="3" t="s">
        <v>1135</v>
      </c>
      <c r="E261" s="5">
        <v>42120.35</v>
      </c>
      <c r="F261" s="24"/>
      <c r="G261" s="22"/>
      <c r="H261" s="23"/>
    </row>
    <row r="262" spans="1:8" ht="15.75">
      <c r="A262" s="3" t="s">
        <v>1317</v>
      </c>
      <c r="B262" s="4">
        <v>44314</v>
      </c>
      <c r="C262" s="3" t="s">
        <v>1302</v>
      </c>
      <c r="D262" s="3" t="s">
        <v>1124</v>
      </c>
      <c r="E262" s="5">
        <v>45622</v>
      </c>
      <c r="F262" s="24"/>
      <c r="G262" s="22"/>
      <c r="H262" s="23"/>
    </row>
    <row r="263" spans="1:8" ht="15.75">
      <c r="A263" s="3" t="s">
        <v>1318</v>
      </c>
      <c r="B263" s="4">
        <v>44314</v>
      </c>
      <c r="C263" s="3" t="s">
        <v>1302</v>
      </c>
      <c r="D263" s="3" t="s">
        <v>1124</v>
      </c>
      <c r="E263" s="5">
        <v>38637.01</v>
      </c>
      <c r="F263" s="24"/>
      <c r="G263" s="22"/>
      <c r="H263" s="23"/>
    </row>
    <row r="264" spans="1:8" ht="15.75">
      <c r="A264" s="3" t="s">
        <v>1319</v>
      </c>
      <c r="B264" s="4">
        <v>44314</v>
      </c>
      <c r="C264" s="3" t="s">
        <v>1302</v>
      </c>
      <c r="D264" s="3" t="s">
        <v>1124</v>
      </c>
      <c r="E264" s="5">
        <v>48052.18</v>
      </c>
      <c r="F264" s="24"/>
      <c r="G264" s="22"/>
      <c r="H264" s="23"/>
    </row>
    <row r="265" spans="1:8" s="15" customFormat="1" ht="15.75">
      <c r="A265" s="3" t="s">
        <v>1320</v>
      </c>
      <c r="B265" s="4">
        <v>44314</v>
      </c>
      <c r="C265" s="3" t="s">
        <v>1302</v>
      </c>
      <c r="D265" s="3" t="s">
        <v>1124</v>
      </c>
      <c r="E265" s="5">
        <v>50408.6</v>
      </c>
      <c r="F265" s="24"/>
      <c r="G265" s="22"/>
      <c r="H265" s="23"/>
    </row>
    <row r="266" spans="1:8" ht="15.75">
      <c r="A266" s="3" t="s">
        <v>1321</v>
      </c>
      <c r="B266" s="4">
        <v>44314</v>
      </c>
      <c r="C266" s="3" t="s">
        <v>1302</v>
      </c>
      <c r="D266" s="3" t="s">
        <v>1124</v>
      </c>
      <c r="E266" s="5">
        <v>15781.5</v>
      </c>
      <c r="F266" s="24"/>
      <c r="G266" s="22"/>
      <c r="H266" s="23"/>
    </row>
    <row r="267" spans="1:8" ht="15.75">
      <c r="A267" s="3" t="s">
        <v>1322</v>
      </c>
      <c r="B267" s="4">
        <v>44314</v>
      </c>
      <c r="C267" s="3" t="s">
        <v>1302</v>
      </c>
      <c r="D267" s="3" t="s">
        <v>1124</v>
      </c>
      <c r="E267" s="5">
        <v>27157.119999999999</v>
      </c>
      <c r="F267" s="24"/>
      <c r="G267" s="22"/>
      <c r="H267" s="23"/>
    </row>
    <row r="268" spans="1:8" ht="15.75">
      <c r="A268" s="3" t="s">
        <v>1323</v>
      </c>
      <c r="B268" s="4">
        <v>44291</v>
      </c>
      <c r="C268" s="3" t="s">
        <v>1324</v>
      </c>
      <c r="D268" s="3" t="s">
        <v>1325</v>
      </c>
      <c r="E268" s="5">
        <v>3006640</v>
      </c>
      <c r="F268" s="24"/>
      <c r="G268" s="22"/>
      <c r="H268" s="23"/>
    </row>
    <row r="269" spans="1:8" ht="15.75">
      <c r="A269" s="3" t="s">
        <v>1326</v>
      </c>
      <c r="B269" s="4">
        <v>44291</v>
      </c>
      <c r="C269" s="3" t="s">
        <v>1324</v>
      </c>
      <c r="D269" s="3" t="s">
        <v>1325</v>
      </c>
      <c r="E269" s="5">
        <f>+E268</f>
        <v>3006640</v>
      </c>
      <c r="F269" s="24"/>
      <c r="G269" s="22"/>
      <c r="H269" s="23"/>
    </row>
    <row r="270" spans="1:8" ht="15.75">
      <c r="A270" s="3" t="s">
        <v>1327</v>
      </c>
      <c r="B270" s="4">
        <v>44291</v>
      </c>
      <c r="C270" s="3" t="s">
        <v>1324</v>
      </c>
      <c r="D270" s="3" t="s">
        <v>840</v>
      </c>
      <c r="E270" s="5">
        <f>+E269</f>
        <v>3006640</v>
      </c>
      <c r="F270" s="24"/>
      <c r="G270" s="22"/>
      <c r="H270" s="23"/>
    </row>
    <row r="271" spans="1:8" ht="15.75">
      <c r="A271" s="3" t="s">
        <v>1328</v>
      </c>
      <c r="B271" s="4">
        <v>44297</v>
      </c>
      <c r="C271" s="3" t="s">
        <v>344</v>
      </c>
      <c r="D271" s="3" t="s">
        <v>341</v>
      </c>
      <c r="E271" s="5">
        <v>827500</v>
      </c>
      <c r="F271" s="24"/>
      <c r="G271" s="22"/>
      <c r="H271" s="23"/>
    </row>
    <row r="272" spans="1:8" ht="15.75">
      <c r="A272" s="3" t="s">
        <v>1329</v>
      </c>
      <c r="B272" s="4">
        <v>44299</v>
      </c>
      <c r="C272" s="3" t="s">
        <v>344</v>
      </c>
      <c r="D272" s="3" t="s">
        <v>341</v>
      </c>
      <c r="E272" s="5">
        <v>2000000</v>
      </c>
      <c r="F272" s="24"/>
      <c r="G272" s="22"/>
      <c r="H272" s="23"/>
    </row>
    <row r="273" spans="1:8" ht="15.75">
      <c r="A273" s="3" t="s">
        <v>1330</v>
      </c>
      <c r="B273" s="4">
        <v>44298</v>
      </c>
      <c r="C273" s="3" t="s">
        <v>1331</v>
      </c>
      <c r="D273" s="3" t="s">
        <v>1297</v>
      </c>
      <c r="E273" s="5">
        <v>782930</v>
      </c>
      <c r="F273" s="24">
        <v>3695</v>
      </c>
      <c r="G273" s="22">
        <v>44342</v>
      </c>
      <c r="H273" s="23"/>
    </row>
    <row r="274" spans="1:8" ht="15.75">
      <c r="A274" s="3" t="s">
        <v>314</v>
      </c>
      <c r="B274" s="4">
        <v>44301</v>
      </c>
      <c r="C274" s="3" t="s">
        <v>1332</v>
      </c>
      <c r="D274" s="3" t="s">
        <v>783</v>
      </c>
      <c r="E274" s="5">
        <v>47554</v>
      </c>
      <c r="F274" s="24"/>
      <c r="G274" s="22"/>
      <c r="H274" s="23"/>
    </row>
    <row r="275" spans="1:8" ht="15.75">
      <c r="A275" s="3" t="s">
        <v>1333</v>
      </c>
      <c r="B275" s="4">
        <v>44560</v>
      </c>
      <c r="C275" s="3" t="s">
        <v>253</v>
      </c>
      <c r="D275" s="3" t="s">
        <v>254</v>
      </c>
      <c r="E275" s="5">
        <v>36527.440000000002</v>
      </c>
      <c r="F275" s="24"/>
      <c r="G275" s="22"/>
      <c r="H275" s="23"/>
    </row>
    <row r="276" spans="1:8" ht="15.75">
      <c r="A276" s="3" t="s">
        <v>1334</v>
      </c>
      <c r="B276" s="4">
        <v>44560</v>
      </c>
      <c r="C276" s="3" t="s">
        <v>253</v>
      </c>
      <c r="D276" s="3" t="s">
        <v>254</v>
      </c>
      <c r="E276" s="5">
        <v>17023.29</v>
      </c>
      <c r="F276" s="24"/>
      <c r="G276" s="22"/>
      <c r="H276" s="23"/>
    </row>
    <row r="277" spans="1:8" ht="15.75">
      <c r="A277" s="3" t="s">
        <v>90</v>
      </c>
      <c r="B277" s="4">
        <v>44253</v>
      </c>
      <c r="C277" s="3" t="s">
        <v>455</v>
      </c>
      <c r="D277" s="3" t="s">
        <v>456</v>
      </c>
      <c r="E277" s="5">
        <v>49088</v>
      </c>
      <c r="F277" s="24">
        <v>2909</v>
      </c>
      <c r="G277" s="22">
        <v>44320</v>
      </c>
      <c r="H277" s="22">
        <v>44335</v>
      </c>
    </row>
    <row r="278" spans="1:8" ht="15.75">
      <c r="A278" s="3" t="s">
        <v>1335</v>
      </c>
      <c r="B278" s="4">
        <v>44560</v>
      </c>
      <c r="C278" s="3" t="s">
        <v>253</v>
      </c>
      <c r="D278" s="3" t="s">
        <v>254</v>
      </c>
      <c r="E278" s="5">
        <v>45943.68</v>
      </c>
      <c r="F278" s="24"/>
      <c r="G278" s="22"/>
      <c r="H278" s="23"/>
    </row>
    <row r="279" spans="1:8" ht="15.75">
      <c r="A279" s="3" t="s">
        <v>1336</v>
      </c>
      <c r="B279" s="4">
        <v>44202</v>
      </c>
      <c r="C279" s="3" t="s">
        <v>253</v>
      </c>
      <c r="D279" s="3" t="s">
        <v>254</v>
      </c>
      <c r="E279" s="5">
        <v>85454.13</v>
      </c>
      <c r="F279" s="24"/>
      <c r="G279" s="22"/>
      <c r="H279" s="23"/>
    </row>
    <row r="280" spans="1:8" ht="15.75">
      <c r="A280" s="3" t="s">
        <v>1337</v>
      </c>
      <c r="B280" s="4">
        <v>44202</v>
      </c>
      <c r="C280" s="3" t="s">
        <v>253</v>
      </c>
      <c r="D280" s="3" t="s">
        <v>254</v>
      </c>
      <c r="E280" s="5">
        <v>16743.55</v>
      </c>
      <c r="F280" s="24"/>
      <c r="G280" s="22"/>
      <c r="H280" s="23"/>
    </row>
    <row r="281" spans="1:8" ht="15.75">
      <c r="A281" s="3" t="s">
        <v>1338</v>
      </c>
      <c r="B281" s="4">
        <v>44202</v>
      </c>
      <c r="C281" s="3" t="s">
        <v>253</v>
      </c>
      <c r="D281" s="3" t="s">
        <v>254</v>
      </c>
      <c r="E281" s="5">
        <v>23587.18</v>
      </c>
      <c r="F281" s="24"/>
      <c r="G281" s="22"/>
      <c r="H281" s="23"/>
    </row>
    <row r="282" spans="1:8" ht="15.75">
      <c r="A282" s="3" t="s">
        <v>1339</v>
      </c>
      <c r="B282" s="4">
        <v>44214</v>
      </c>
      <c r="C282" s="3" t="s">
        <v>253</v>
      </c>
      <c r="D282" s="3" t="s">
        <v>254</v>
      </c>
      <c r="E282" s="5">
        <v>61459.08</v>
      </c>
      <c r="F282" s="24"/>
      <c r="G282" s="22"/>
      <c r="H282" s="23"/>
    </row>
    <row r="283" spans="1:8" ht="15.75">
      <c r="A283" s="3" t="s">
        <v>1340</v>
      </c>
      <c r="B283" s="4">
        <v>44214</v>
      </c>
      <c r="C283" s="3" t="s">
        <v>253</v>
      </c>
      <c r="D283" s="3" t="s">
        <v>254</v>
      </c>
      <c r="E283" s="5">
        <v>38364.31</v>
      </c>
      <c r="F283" s="24"/>
      <c r="G283" s="22"/>
      <c r="H283" s="23"/>
    </row>
    <row r="284" spans="1:8" ht="15.75">
      <c r="A284" s="3" t="s">
        <v>1341</v>
      </c>
      <c r="B284" s="4">
        <v>44214</v>
      </c>
      <c r="C284" s="3" t="s">
        <v>253</v>
      </c>
      <c r="D284" s="3" t="s">
        <v>254</v>
      </c>
      <c r="E284" s="5">
        <v>23591.51</v>
      </c>
      <c r="F284" s="24"/>
      <c r="G284" s="22"/>
      <c r="H284" s="23"/>
    </row>
    <row r="285" spans="1:8" ht="15.75">
      <c r="A285" s="3" t="s">
        <v>1342</v>
      </c>
      <c r="B285" s="4">
        <v>44214</v>
      </c>
      <c r="C285" s="3" t="s">
        <v>253</v>
      </c>
      <c r="D285" s="3" t="s">
        <v>254</v>
      </c>
      <c r="E285" s="5">
        <v>51360.19</v>
      </c>
      <c r="F285" s="24"/>
      <c r="G285" s="22"/>
      <c r="H285" s="23"/>
    </row>
    <row r="286" spans="1:8" ht="15.75">
      <c r="A286" s="3" t="s">
        <v>1343</v>
      </c>
      <c r="B286" s="4">
        <v>44214</v>
      </c>
      <c r="C286" s="3" t="s">
        <v>253</v>
      </c>
      <c r="D286" s="3" t="s">
        <v>254</v>
      </c>
      <c r="E286" s="5">
        <v>64402.879999999997</v>
      </c>
      <c r="F286" s="24"/>
      <c r="G286" s="22"/>
      <c r="H286" s="23"/>
    </row>
    <row r="287" spans="1:8" ht="15.75">
      <c r="A287" s="3" t="s">
        <v>1344</v>
      </c>
      <c r="B287" s="4">
        <v>44214</v>
      </c>
      <c r="C287" s="3" t="s">
        <v>253</v>
      </c>
      <c r="D287" s="3" t="s">
        <v>254</v>
      </c>
      <c r="E287" s="5">
        <v>131773.63</v>
      </c>
      <c r="F287" s="24"/>
      <c r="G287" s="22"/>
      <c r="H287" s="23"/>
    </row>
    <row r="288" spans="1:8" ht="15.75">
      <c r="A288" s="3" t="s">
        <v>1345</v>
      </c>
      <c r="B288" s="4">
        <v>44214</v>
      </c>
      <c r="C288" s="3" t="s">
        <v>253</v>
      </c>
      <c r="D288" s="3" t="s">
        <v>254</v>
      </c>
      <c r="E288" s="5">
        <v>36525.050000000003</v>
      </c>
      <c r="F288" s="24"/>
      <c r="G288" s="22"/>
      <c r="H288" s="23"/>
    </row>
    <row r="289" spans="1:8" ht="15.75">
      <c r="A289" s="3" t="s">
        <v>1346</v>
      </c>
      <c r="B289" s="4">
        <v>44263</v>
      </c>
      <c r="C289" s="3" t="s">
        <v>253</v>
      </c>
      <c r="D289" s="3" t="s">
        <v>254</v>
      </c>
      <c r="E289" s="5">
        <v>93123.77</v>
      </c>
      <c r="F289" s="24"/>
      <c r="G289" s="22"/>
      <c r="H289" s="23"/>
    </row>
    <row r="290" spans="1:8" ht="15.75">
      <c r="A290" s="3" t="s">
        <v>1347</v>
      </c>
      <c r="B290" s="4">
        <v>44263</v>
      </c>
      <c r="C290" s="3" t="s">
        <v>253</v>
      </c>
      <c r="D290" s="3" t="s">
        <v>254</v>
      </c>
      <c r="E290" s="5">
        <v>21203.75</v>
      </c>
      <c r="F290" s="24"/>
      <c r="G290" s="22"/>
      <c r="H290" s="23"/>
    </row>
    <row r="291" spans="1:8" ht="15.75">
      <c r="A291" s="3" t="s">
        <v>1348</v>
      </c>
      <c r="B291" s="4">
        <v>44263</v>
      </c>
      <c r="C291" s="3" t="s">
        <v>253</v>
      </c>
      <c r="D291" s="3" t="s">
        <v>254</v>
      </c>
      <c r="E291" s="5">
        <v>30793.1</v>
      </c>
      <c r="F291" s="24"/>
      <c r="G291" s="22"/>
      <c r="H291" s="23"/>
    </row>
    <row r="292" spans="1:8" ht="15.75">
      <c r="A292" s="3" t="s">
        <v>1349</v>
      </c>
      <c r="B292" s="4">
        <v>44263</v>
      </c>
      <c r="C292" s="3" t="s">
        <v>253</v>
      </c>
      <c r="D292" s="3" t="s">
        <v>254</v>
      </c>
      <c r="E292" s="5">
        <v>9629.14</v>
      </c>
      <c r="F292" s="24"/>
      <c r="G292" s="22"/>
      <c r="H292" s="23"/>
    </row>
    <row r="293" spans="1:8" ht="15.75">
      <c r="A293" s="3" t="s">
        <v>1350</v>
      </c>
      <c r="B293" s="4">
        <v>44263</v>
      </c>
      <c r="C293" s="3" t="s">
        <v>253</v>
      </c>
      <c r="D293" s="3" t="s">
        <v>254</v>
      </c>
      <c r="E293" s="5">
        <v>21528.19</v>
      </c>
      <c r="F293" s="24"/>
      <c r="G293" s="22"/>
      <c r="H293" s="23"/>
    </row>
    <row r="294" spans="1:8" ht="15.75">
      <c r="A294" s="3" t="s">
        <v>1351</v>
      </c>
      <c r="B294" s="4">
        <v>44263</v>
      </c>
      <c r="C294" s="3" t="s">
        <v>253</v>
      </c>
      <c r="D294" s="3" t="s">
        <v>254</v>
      </c>
      <c r="E294" s="5">
        <v>35575.5</v>
      </c>
      <c r="F294" s="24"/>
      <c r="G294" s="22"/>
      <c r="H294" s="23"/>
    </row>
    <row r="295" spans="1:8" ht="15.75">
      <c r="A295" s="3" t="s">
        <v>1352</v>
      </c>
      <c r="B295" s="4">
        <v>44263</v>
      </c>
      <c r="C295" s="3" t="s">
        <v>253</v>
      </c>
      <c r="D295" s="3" t="s">
        <v>254</v>
      </c>
      <c r="E295" s="5">
        <v>256939.61</v>
      </c>
      <c r="F295" s="24"/>
      <c r="G295" s="22"/>
      <c r="H295" s="23"/>
    </row>
    <row r="296" spans="1:8" ht="15.75">
      <c r="A296" s="3" t="s">
        <v>1353</v>
      </c>
      <c r="B296" s="4">
        <v>44264</v>
      </c>
      <c r="C296" s="3" t="s">
        <v>253</v>
      </c>
      <c r="D296" s="3" t="s">
        <v>254</v>
      </c>
      <c r="E296" s="5">
        <v>183126.65</v>
      </c>
      <c r="F296" s="24"/>
      <c r="G296" s="22"/>
      <c r="H296" s="23"/>
    </row>
    <row r="297" spans="1:8" ht="15.75">
      <c r="A297" s="7" t="s">
        <v>707</v>
      </c>
      <c r="B297" s="8">
        <v>44195</v>
      </c>
      <c r="C297" s="7" t="s">
        <v>253</v>
      </c>
      <c r="D297" s="7" t="s">
        <v>254</v>
      </c>
      <c r="E297" s="9">
        <v>23949.09</v>
      </c>
      <c r="F297" s="24">
        <v>3554</v>
      </c>
      <c r="G297" s="22">
        <v>44337</v>
      </c>
      <c r="H297" s="22"/>
    </row>
    <row r="298" spans="1:8" ht="15.75">
      <c r="A298" s="7" t="s">
        <v>708</v>
      </c>
      <c r="B298" s="8">
        <v>44195</v>
      </c>
      <c r="C298" s="7" t="s">
        <v>253</v>
      </c>
      <c r="D298" s="7" t="s">
        <v>254</v>
      </c>
      <c r="E298" s="9">
        <v>23571.49</v>
      </c>
      <c r="F298" s="24">
        <v>3554</v>
      </c>
      <c r="G298" s="22">
        <v>44337</v>
      </c>
      <c r="H298" s="22"/>
    </row>
    <row r="299" spans="1:8" ht="15.75">
      <c r="A299" s="3" t="s">
        <v>1354</v>
      </c>
      <c r="B299" s="4">
        <v>44264</v>
      </c>
      <c r="C299" s="3" t="s">
        <v>253</v>
      </c>
      <c r="D299" s="3" t="s">
        <v>254</v>
      </c>
      <c r="E299" s="5">
        <v>389058.21</v>
      </c>
      <c r="F299" s="24"/>
      <c r="G299" s="22"/>
      <c r="H299" s="23"/>
    </row>
    <row r="300" spans="1:8" ht="15.75">
      <c r="A300" s="3" t="s">
        <v>1355</v>
      </c>
      <c r="B300" s="4">
        <v>44264</v>
      </c>
      <c r="C300" s="3" t="s">
        <v>253</v>
      </c>
      <c r="D300" s="3" t="s">
        <v>254</v>
      </c>
      <c r="E300" s="5">
        <v>24585.22</v>
      </c>
      <c r="F300" s="24"/>
      <c r="G300" s="22"/>
      <c r="H300" s="23"/>
    </row>
    <row r="301" spans="1:8" ht="15.75">
      <c r="A301" s="7" t="s">
        <v>709</v>
      </c>
      <c r="B301" s="8">
        <v>44195</v>
      </c>
      <c r="C301" s="7" t="s">
        <v>253</v>
      </c>
      <c r="D301" s="7" t="s">
        <v>254</v>
      </c>
      <c r="E301" s="9">
        <v>12272</v>
      </c>
      <c r="F301" s="24">
        <v>3554</v>
      </c>
      <c r="G301" s="22">
        <v>44337</v>
      </c>
      <c r="H301" s="23"/>
    </row>
    <row r="302" spans="1:8" ht="15.75">
      <c r="A302" s="3" t="s">
        <v>1356</v>
      </c>
      <c r="B302" s="4">
        <v>44264</v>
      </c>
      <c r="C302" s="3" t="s">
        <v>253</v>
      </c>
      <c r="D302" s="3" t="s">
        <v>254</v>
      </c>
      <c r="E302" s="5">
        <v>39192.370000000003</v>
      </c>
      <c r="F302" s="24"/>
      <c r="G302" s="22"/>
      <c r="H302" s="23"/>
    </row>
    <row r="303" spans="1:8" ht="15.75">
      <c r="A303" s="3" t="s">
        <v>1357</v>
      </c>
      <c r="B303" s="4">
        <v>44265</v>
      </c>
      <c r="C303" s="3" t="s">
        <v>253</v>
      </c>
      <c r="D303" s="3" t="s">
        <v>254</v>
      </c>
      <c r="E303" s="5">
        <v>166407.44</v>
      </c>
      <c r="F303" s="24"/>
      <c r="G303" s="22"/>
      <c r="H303" s="23"/>
    </row>
    <row r="304" spans="1:8" ht="15.75">
      <c r="A304" s="3" t="s">
        <v>1358</v>
      </c>
      <c r="B304" s="4">
        <v>44265</v>
      </c>
      <c r="C304" s="3" t="s">
        <v>253</v>
      </c>
      <c r="D304" s="3" t="s">
        <v>254</v>
      </c>
      <c r="E304" s="5">
        <v>270393.94</v>
      </c>
      <c r="F304" s="24"/>
      <c r="G304" s="22"/>
      <c r="H304" s="23"/>
    </row>
    <row r="305" spans="1:8" ht="15.75">
      <c r="A305" s="7" t="s">
        <v>710</v>
      </c>
      <c r="B305" s="8">
        <v>44195</v>
      </c>
      <c r="C305" s="7" t="s">
        <v>253</v>
      </c>
      <c r="D305" s="7" t="s">
        <v>254</v>
      </c>
      <c r="E305" s="9">
        <v>113410.58</v>
      </c>
      <c r="F305" s="24">
        <v>3554</v>
      </c>
      <c r="G305" s="22">
        <v>44337</v>
      </c>
      <c r="H305" s="23"/>
    </row>
    <row r="306" spans="1:8" ht="15.75">
      <c r="A306" s="7" t="s">
        <v>711</v>
      </c>
      <c r="B306" s="8">
        <v>44195</v>
      </c>
      <c r="C306" s="7" t="s">
        <v>253</v>
      </c>
      <c r="D306" s="7" t="s">
        <v>254</v>
      </c>
      <c r="E306" s="9">
        <v>30005.119999999999</v>
      </c>
      <c r="F306" s="24">
        <v>3554</v>
      </c>
      <c r="G306" s="22">
        <v>44337</v>
      </c>
      <c r="H306" s="23"/>
    </row>
    <row r="307" spans="1:8" ht="15.75">
      <c r="A307" s="3" t="s">
        <v>1359</v>
      </c>
      <c r="B307" s="4">
        <v>44265</v>
      </c>
      <c r="C307" s="3" t="s">
        <v>253</v>
      </c>
      <c r="D307" s="3" t="s">
        <v>254</v>
      </c>
      <c r="E307" s="5">
        <v>9655.2900000000009</v>
      </c>
      <c r="F307" s="24"/>
      <c r="G307" s="22"/>
      <c r="H307" s="23"/>
    </row>
    <row r="308" spans="1:8" ht="15.75">
      <c r="A308" s="3" t="s">
        <v>1360</v>
      </c>
      <c r="B308" s="4">
        <v>44270</v>
      </c>
      <c r="C308" s="3" t="s">
        <v>253</v>
      </c>
      <c r="D308" s="3" t="s">
        <v>254</v>
      </c>
      <c r="E308" s="5">
        <v>20693.29</v>
      </c>
      <c r="F308" s="24"/>
      <c r="G308" s="22"/>
      <c r="H308" s="23"/>
    </row>
    <row r="309" spans="1:8" ht="15.75">
      <c r="A309" s="3" t="s">
        <v>1361</v>
      </c>
      <c r="B309" s="4">
        <v>44270</v>
      </c>
      <c r="C309" s="3" t="s">
        <v>253</v>
      </c>
      <c r="D309" s="3" t="s">
        <v>254</v>
      </c>
      <c r="E309" s="5">
        <v>30721.58</v>
      </c>
      <c r="F309" s="24"/>
      <c r="G309" s="22"/>
      <c r="H309" s="23"/>
    </row>
    <row r="310" spans="1:8" ht="15.75">
      <c r="A310" s="3" t="s">
        <v>1362</v>
      </c>
      <c r="B310" s="4">
        <v>44270</v>
      </c>
      <c r="C310" s="3" t="s">
        <v>253</v>
      </c>
      <c r="D310" s="3" t="s">
        <v>254</v>
      </c>
      <c r="E310" s="5">
        <v>22122.959999999999</v>
      </c>
      <c r="F310" s="24"/>
      <c r="G310" s="22"/>
      <c r="H310" s="23"/>
    </row>
    <row r="311" spans="1:8" ht="15.75">
      <c r="A311" s="3" t="s">
        <v>1363</v>
      </c>
      <c r="B311" s="4">
        <v>44270</v>
      </c>
      <c r="C311" s="3" t="s">
        <v>253</v>
      </c>
      <c r="D311" s="3" t="s">
        <v>254</v>
      </c>
      <c r="E311" s="5">
        <v>29338.639999999999</v>
      </c>
      <c r="F311" s="24"/>
      <c r="G311" s="22"/>
      <c r="H311" s="23"/>
    </row>
    <row r="312" spans="1:8" ht="15.75">
      <c r="A312" s="3" t="s">
        <v>1364</v>
      </c>
      <c r="B312" s="4">
        <v>44270</v>
      </c>
      <c r="C312" s="3" t="s">
        <v>253</v>
      </c>
      <c r="D312" s="3" t="s">
        <v>254</v>
      </c>
      <c r="E312" s="5">
        <v>19749.29</v>
      </c>
      <c r="F312" s="24"/>
      <c r="G312" s="22"/>
      <c r="H312" s="23"/>
    </row>
    <row r="313" spans="1:8" ht="15.75">
      <c r="A313" s="3" t="s">
        <v>1365</v>
      </c>
      <c r="B313" s="4">
        <v>44270</v>
      </c>
      <c r="C313" s="3" t="s">
        <v>253</v>
      </c>
      <c r="D313" s="3" t="s">
        <v>254</v>
      </c>
      <c r="E313" s="5">
        <v>31378.560000000001</v>
      </c>
      <c r="F313" s="24"/>
      <c r="G313" s="22"/>
      <c r="H313" s="23"/>
    </row>
    <row r="314" spans="1:8" ht="15.75">
      <c r="A314" s="3" t="s">
        <v>1366</v>
      </c>
      <c r="B314" s="4">
        <v>44270</v>
      </c>
      <c r="C314" s="3" t="s">
        <v>253</v>
      </c>
      <c r="D314" s="3" t="s">
        <v>254</v>
      </c>
      <c r="E314" s="5">
        <v>38005.699999999997</v>
      </c>
      <c r="F314" s="24"/>
      <c r="G314" s="22"/>
      <c r="H314" s="23"/>
    </row>
    <row r="315" spans="1:8" ht="15.75">
      <c r="A315" s="3" t="s">
        <v>1367</v>
      </c>
      <c r="B315" s="4">
        <v>44270</v>
      </c>
      <c r="C315" s="3" t="s">
        <v>253</v>
      </c>
      <c r="D315" s="3" t="s">
        <v>254</v>
      </c>
      <c r="E315" s="5">
        <v>48023.16</v>
      </c>
      <c r="F315" s="24"/>
      <c r="G315" s="22"/>
      <c r="H315" s="23"/>
    </row>
    <row r="316" spans="1:8" ht="15.75">
      <c r="A316" s="3" t="s">
        <v>1368</v>
      </c>
      <c r="B316" s="4">
        <v>44270</v>
      </c>
      <c r="C316" s="3" t="s">
        <v>253</v>
      </c>
      <c r="D316" s="3" t="s">
        <v>254</v>
      </c>
      <c r="E316" s="5">
        <v>45050.99</v>
      </c>
      <c r="F316" s="24"/>
      <c r="G316" s="22"/>
      <c r="H316" s="23"/>
    </row>
    <row r="317" spans="1:8" ht="15.75">
      <c r="A317" s="3" t="s">
        <v>1369</v>
      </c>
      <c r="B317" s="4">
        <v>44270</v>
      </c>
      <c r="C317" s="3" t="s">
        <v>253</v>
      </c>
      <c r="D317" s="3" t="s">
        <v>254</v>
      </c>
      <c r="E317" s="5">
        <v>75762.759999999995</v>
      </c>
      <c r="F317" s="24"/>
      <c r="G317" s="22"/>
      <c r="H317" s="23"/>
    </row>
    <row r="318" spans="1:8" ht="15.75">
      <c r="A318" s="3" t="s">
        <v>1370</v>
      </c>
      <c r="B318" s="4">
        <v>44270</v>
      </c>
      <c r="C318" s="3" t="s">
        <v>253</v>
      </c>
      <c r="D318" s="3" t="s">
        <v>254</v>
      </c>
      <c r="E318" s="5">
        <v>96523.43</v>
      </c>
      <c r="F318" s="24"/>
      <c r="G318" s="22"/>
      <c r="H318" s="23"/>
    </row>
    <row r="319" spans="1:8" ht="15.75">
      <c r="A319" s="3" t="s">
        <v>1371</v>
      </c>
      <c r="B319" s="4">
        <v>44270</v>
      </c>
      <c r="C319" s="3" t="s">
        <v>253</v>
      </c>
      <c r="D319" s="3" t="s">
        <v>254</v>
      </c>
      <c r="E319" s="5">
        <v>67836.02</v>
      </c>
      <c r="F319" s="24"/>
      <c r="G319" s="22"/>
      <c r="H319" s="23"/>
    </row>
    <row r="320" spans="1:8" ht="15.75">
      <c r="A320" s="3" t="s">
        <v>1372</v>
      </c>
      <c r="B320" s="4">
        <v>44270</v>
      </c>
      <c r="C320" s="3" t="s">
        <v>253</v>
      </c>
      <c r="D320" s="3" t="s">
        <v>254</v>
      </c>
      <c r="E320" s="5">
        <v>53509.58</v>
      </c>
      <c r="F320" s="24"/>
      <c r="G320" s="22"/>
      <c r="H320" s="23"/>
    </row>
    <row r="321" spans="1:8" ht="15.75">
      <c r="A321" s="3" t="s">
        <v>1373</v>
      </c>
      <c r="B321" s="4">
        <v>44327</v>
      </c>
      <c r="C321" s="3" t="s">
        <v>253</v>
      </c>
      <c r="D321" s="3" t="s">
        <v>254</v>
      </c>
      <c r="E321" s="5">
        <v>73373.17</v>
      </c>
      <c r="F321" s="24"/>
      <c r="G321" s="22"/>
      <c r="H321" s="23"/>
    </row>
    <row r="322" spans="1:8" ht="15.75">
      <c r="A322" s="3" t="s">
        <v>1374</v>
      </c>
      <c r="B322" s="4">
        <v>44327</v>
      </c>
      <c r="C322" s="3" t="s">
        <v>253</v>
      </c>
      <c r="D322" s="3" t="s">
        <v>254</v>
      </c>
      <c r="E322" s="5">
        <v>34275.339999999997</v>
      </c>
      <c r="F322" s="24"/>
      <c r="G322" s="22"/>
      <c r="H322" s="23"/>
    </row>
    <row r="323" spans="1:8" ht="15.75">
      <c r="A323" s="3" t="s">
        <v>1375</v>
      </c>
      <c r="B323" s="4">
        <v>44327</v>
      </c>
      <c r="C323" s="3" t="s">
        <v>253</v>
      </c>
      <c r="D323" s="3" t="s">
        <v>254</v>
      </c>
      <c r="E323" s="5">
        <v>19749.29</v>
      </c>
      <c r="F323" s="24"/>
      <c r="G323" s="22"/>
      <c r="H323" s="23"/>
    </row>
    <row r="324" spans="1:8" ht="15.75" customHeight="1">
      <c r="A324" s="3" t="s">
        <v>1376</v>
      </c>
      <c r="B324" s="4">
        <v>44327</v>
      </c>
      <c r="C324" s="3" t="s">
        <v>253</v>
      </c>
      <c r="D324" s="3" t="s">
        <v>254</v>
      </c>
      <c r="E324" s="5">
        <v>19537.740000000002</v>
      </c>
      <c r="F324" s="24"/>
      <c r="G324" s="22"/>
      <c r="H324" s="23"/>
    </row>
    <row r="325" spans="1:8" ht="15.75">
      <c r="A325" s="3" t="s">
        <v>1377</v>
      </c>
      <c r="B325" s="4">
        <v>44327</v>
      </c>
      <c r="C325" s="3" t="s">
        <v>253</v>
      </c>
      <c r="D325" s="3" t="s">
        <v>254</v>
      </c>
      <c r="E325" s="5">
        <v>59423.87</v>
      </c>
      <c r="F325" s="24"/>
      <c r="G325" s="22"/>
      <c r="H325" s="23"/>
    </row>
    <row r="326" spans="1:8" ht="15.75">
      <c r="A326" s="3" t="s">
        <v>1378</v>
      </c>
      <c r="B326" s="4">
        <v>44327</v>
      </c>
      <c r="C326" s="3" t="s">
        <v>253</v>
      </c>
      <c r="D326" s="3" t="s">
        <v>254</v>
      </c>
      <c r="E326" s="5">
        <v>62029.23</v>
      </c>
      <c r="F326" s="24"/>
      <c r="G326" s="22"/>
      <c r="H326" s="23"/>
    </row>
    <row r="327" spans="1:8" ht="15.75">
      <c r="A327" s="3" t="s">
        <v>1379</v>
      </c>
      <c r="B327" s="4">
        <v>44327</v>
      </c>
      <c r="C327" s="3" t="s">
        <v>253</v>
      </c>
      <c r="D327" s="3" t="s">
        <v>254</v>
      </c>
      <c r="E327" s="5">
        <v>161828.51999999999</v>
      </c>
      <c r="F327" s="24"/>
      <c r="G327" s="22"/>
      <c r="H327" s="23"/>
    </row>
    <row r="328" spans="1:8" ht="15.75">
      <c r="A328" s="3" t="s">
        <v>1380</v>
      </c>
      <c r="B328" s="4">
        <v>44327</v>
      </c>
      <c r="C328" s="3" t="s">
        <v>253</v>
      </c>
      <c r="D328" s="3" t="s">
        <v>254</v>
      </c>
      <c r="E328" s="5">
        <v>224000.3</v>
      </c>
      <c r="F328" s="24"/>
      <c r="G328" s="22"/>
      <c r="H328" s="23"/>
    </row>
    <row r="329" spans="1:8" ht="15.75">
      <c r="A329" s="3" t="s">
        <v>1381</v>
      </c>
      <c r="B329" s="4">
        <v>44327</v>
      </c>
      <c r="C329" s="3" t="s">
        <v>253</v>
      </c>
      <c r="D329" s="3" t="s">
        <v>254</v>
      </c>
      <c r="E329" s="5">
        <v>229219.32</v>
      </c>
      <c r="F329" s="24"/>
      <c r="G329" s="22"/>
      <c r="H329" s="23"/>
    </row>
    <row r="330" spans="1:8" ht="15.75">
      <c r="A330" s="3" t="s">
        <v>1382</v>
      </c>
      <c r="B330" s="4">
        <v>44327</v>
      </c>
      <c r="C330" s="3" t="s">
        <v>253</v>
      </c>
      <c r="D330" s="3" t="s">
        <v>254</v>
      </c>
      <c r="E330" s="5">
        <v>208814.82</v>
      </c>
      <c r="F330" s="24"/>
      <c r="G330" s="22"/>
      <c r="H330" s="23"/>
    </row>
    <row r="331" spans="1:8" ht="15.75">
      <c r="A331" s="3" t="s">
        <v>1383</v>
      </c>
      <c r="B331" s="4">
        <v>44327</v>
      </c>
      <c r="C331" s="3" t="s">
        <v>253</v>
      </c>
      <c r="D331" s="3" t="s">
        <v>254</v>
      </c>
      <c r="E331" s="5">
        <v>200348.25</v>
      </c>
      <c r="F331" s="24"/>
      <c r="G331" s="22"/>
      <c r="H331" s="23"/>
    </row>
    <row r="332" spans="1:8" ht="15.75">
      <c r="A332" s="3" t="s">
        <v>1384</v>
      </c>
      <c r="B332" s="4">
        <v>44327</v>
      </c>
      <c r="C332" s="3" t="s">
        <v>253</v>
      </c>
      <c r="D332" s="3" t="s">
        <v>254</v>
      </c>
      <c r="E332" s="5">
        <v>80439.3</v>
      </c>
      <c r="F332" s="24"/>
      <c r="G332" s="22"/>
      <c r="H332" s="23"/>
    </row>
    <row r="333" spans="1:8" ht="15.75">
      <c r="A333" s="3" t="s">
        <v>1385</v>
      </c>
      <c r="B333" s="4">
        <v>44327</v>
      </c>
      <c r="C333" s="3" t="s">
        <v>253</v>
      </c>
      <c r="D333" s="3" t="s">
        <v>254</v>
      </c>
      <c r="E333" s="5">
        <v>161262.12</v>
      </c>
      <c r="F333" s="24"/>
      <c r="G333" s="22"/>
      <c r="H333" s="23"/>
    </row>
    <row r="334" spans="1:8" ht="15.75">
      <c r="A334" s="3" t="s">
        <v>1386</v>
      </c>
      <c r="B334" s="4">
        <v>44263</v>
      </c>
      <c r="C334" s="3" t="s">
        <v>253</v>
      </c>
      <c r="D334" s="3" t="s">
        <v>254</v>
      </c>
      <c r="E334" s="5">
        <v>44661.87</v>
      </c>
      <c r="F334" s="24"/>
      <c r="G334" s="22"/>
      <c r="H334" s="23"/>
    </row>
    <row r="335" spans="1:8" ht="15.75">
      <c r="A335" s="3" t="s">
        <v>1387</v>
      </c>
      <c r="B335" s="4">
        <v>44264</v>
      </c>
      <c r="C335" s="3" t="s">
        <v>253</v>
      </c>
      <c r="D335" s="3" t="s">
        <v>254</v>
      </c>
      <c r="E335" s="5">
        <v>88753.26</v>
      </c>
      <c r="F335" s="24"/>
      <c r="G335" s="22"/>
      <c r="H335" s="23"/>
    </row>
    <row r="336" spans="1:8" ht="15.75">
      <c r="A336" s="3" t="s">
        <v>1388</v>
      </c>
      <c r="B336" s="4">
        <v>44337</v>
      </c>
      <c r="C336" s="3" t="s">
        <v>695</v>
      </c>
      <c r="D336" s="3" t="s">
        <v>254</v>
      </c>
      <c r="E336" s="5">
        <v>789545.08</v>
      </c>
      <c r="F336" s="24"/>
      <c r="G336" s="22"/>
      <c r="H336" s="23"/>
    </row>
    <row r="337" spans="1:8" ht="15.75">
      <c r="A337" s="7" t="s">
        <v>417</v>
      </c>
      <c r="B337" s="8">
        <v>44256</v>
      </c>
      <c r="C337" s="7" t="s">
        <v>418</v>
      </c>
      <c r="D337" s="7" t="s">
        <v>419</v>
      </c>
      <c r="E337" s="9">
        <v>5333</v>
      </c>
      <c r="F337" s="24"/>
      <c r="G337" s="22"/>
      <c r="H337" s="22"/>
    </row>
    <row r="338" spans="1:8" ht="15.75">
      <c r="A338" s="7" t="s">
        <v>470</v>
      </c>
      <c r="B338" s="27">
        <v>44236</v>
      </c>
      <c r="C338" s="7" t="s">
        <v>856</v>
      </c>
      <c r="D338" s="7" t="s">
        <v>857</v>
      </c>
      <c r="E338" s="9">
        <v>78705</v>
      </c>
      <c r="F338" s="24"/>
      <c r="G338" s="22"/>
      <c r="H338" s="22"/>
    </row>
    <row r="339" spans="1:8" ht="15.75">
      <c r="A339" s="7" t="s">
        <v>848</v>
      </c>
      <c r="B339" s="8">
        <v>44279</v>
      </c>
      <c r="C339" s="7" t="s">
        <v>849</v>
      </c>
      <c r="D339" s="7" t="s">
        <v>850</v>
      </c>
      <c r="E339" s="9">
        <v>9558</v>
      </c>
      <c r="F339" s="24"/>
      <c r="G339" s="22"/>
      <c r="H339" s="22"/>
    </row>
    <row r="340" spans="1:8" ht="15.75">
      <c r="A340" s="7" t="s">
        <v>259</v>
      </c>
      <c r="B340" s="8">
        <v>44195</v>
      </c>
      <c r="C340" s="7" t="s">
        <v>253</v>
      </c>
      <c r="D340" s="7" t="s">
        <v>254</v>
      </c>
      <c r="E340" s="9">
        <v>48240.91</v>
      </c>
      <c r="F340" s="24"/>
      <c r="G340" s="22"/>
      <c r="H340" s="22"/>
    </row>
    <row r="341" spans="1:8" ht="15.75">
      <c r="A341" s="7" t="s">
        <v>712</v>
      </c>
      <c r="B341" s="8">
        <v>44214</v>
      </c>
      <c r="C341" s="7" t="s">
        <v>253</v>
      </c>
      <c r="D341" s="7" t="s">
        <v>254</v>
      </c>
      <c r="E341" s="9">
        <v>39623.86</v>
      </c>
      <c r="F341" s="24">
        <v>3554</v>
      </c>
      <c r="G341" s="22">
        <v>44337</v>
      </c>
      <c r="H341" s="23"/>
    </row>
    <row r="342" spans="1:8" ht="15.75">
      <c r="A342" s="7" t="s">
        <v>713</v>
      </c>
      <c r="B342" s="8">
        <v>44263</v>
      </c>
      <c r="C342" s="7" t="s">
        <v>253</v>
      </c>
      <c r="D342" s="7" t="s">
        <v>254</v>
      </c>
      <c r="E342" s="9">
        <v>84035.51</v>
      </c>
      <c r="F342" s="24">
        <v>3554</v>
      </c>
      <c r="G342" s="22">
        <v>44337</v>
      </c>
      <c r="H342" s="23"/>
    </row>
    <row r="343" spans="1:8" ht="15.75">
      <c r="A343" s="7" t="s">
        <v>714</v>
      </c>
      <c r="B343" s="8">
        <v>44263</v>
      </c>
      <c r="C343" s="7" t="s">
        <v>253</v>
      </c>
      <c r="D343" s="7" t="s">
        <v>254</v>
      </c>
      <c r="E343" s="9">
        <v>25228.57</v>
      </c>
      <c r="F343" s="24">
        <v>3554</v>
      </c>
      <c r="G343" s="22">
        <v>44337</v>
      </c>
      <c r="H343" s="23"/>
    </row>
    <row r="344" spans="1:8" ht="15.75">
      <c r="A344" s="7" t="s">
        <v>715</v>
      </c>
      <c r="B344" s="8">
        <v>44263</v>
      </c>
      <c r="C344" s="7" t="s">
        <v>253</v>
      </c>
      <c r="D344" s="7" t="s">
        <v>254</v>
      </c>
      <c r="E344" s="9">
        <v>26341.71</v>
      </c>
      <c r="F344" s="24">
        <v>3554</v>
      </c>
      <c r="G344" s="22">
        <v>44337</v>
      </c>
      <c r="H344" s="23"/>
    </row>
    <row r="345" spans="1:8" ht="15.75">
      <c r="A345" s="7" t="s">
        <v>716</v>
      </c>
      <c r="B345" s="8">
        <v>44263</v>
      </c>
      <c r="C345" s="7" t="s">
        <v>253</v>
      </c>
      <c r="D345" s="7" t="s">
        <v>254</v>
      </c>
      <c r="E345" s="9">
        <v>25593.040000000001</v>
      </c>
      <c r="F345" s="24">
        <v>3554</v>
      </c>
      <c r="G345" s="22">
        <v>44337</v>
      </c>
      <c r="H345" s="23"/>
    </row>
    <row r="346" spans="1:8" ht="15.75">
      <c r="A346" s="7" t="s">
        <v>727</v>
      </c>
      <c r="B346" s="8">
        <v>44263</v>
      </c>
      <c r="C346" s="7" t="s">
        <v>253</v>
      </c>
      <c r="D346" s="7" t="s">
        <v>254</v>
      </c>
      <c r="E346" s="9">
        <v>120455.83</v>
      </c>
      <c r="F346" s="24">
        <v>3532</v>
      </c>
      <c r="G346" s="22">
        <v>44337</v>
      </c>
      <c r="H346" s="23"/>
    </row>
    <row r="347" spans="1:8" ht="15.75">
      <c r="A347" s="7" t="s">
        <v>728</v>
      </c>
      <c r="B347" s="8">
        <v>44263</v>
      </c>
      <c r="C347" s="7" t="s">
        <v>253</v>
      </c>
      <c r="D347" s="7" t="s">
        <v>254</v>
      </c>
      <c r="E347" s="9">
        <v>53229.71</v>
      </c>
      <c r="F347" s="24">
        <v>3532</v>
      </c>
      <c r="G347" s="22">
        <v>44337</v>
      </c>
      <c r="H347" s="23"/>
    </row>
    <row r="348" spans="1:8" ht="15.75">
      <c r="A348" s="7" t="s">
        <v>729</v>
      </c>
      <c r="B348" s="8">
        <v>44263</v>
      </c>
      <c r="C348" s="7" t="s">
        <v>253</v>
      </c>
      <c r="D348" s="7" t="s">
        <v>254</v>
      </c>
      <c r="E348" s="9">
        <v>25006.3</v>
      </c>
      <c r="F348" s="24">
        <v>3532</v>
      </c>
      <c r="G348" s="22">
        <v>44337</v>
      </c>
      <c r="H348" s="23"/>
    </row>
    <row r="349" spans="1:8" ht="15.75">
      <c r="A349" s="7" t="s">
        <v>730</v>
      </c>
      <c r="B349" s="8">
        <v>44263</v>
      </c>
      <c r="C349" s="7" t="s">
        <v>253</v>
      </c>
      <c r="D349" s="7" t="s">
        <v>254</v>
      </c>
      <c r="E349" s="9">
        <v>65629.25</v>
      </c>
      <c r="F349" s="24">
        <v>3532</v>
      </c>
      <c r="G349" s="22">
        <v>44337</v>
      </c>
      <c r="H349" s="23"/>
    </row>
    <row r="350" spans="1:8" ht="15.75">
      <c r="A350" s="7" t="s">
        <v>731</v>
      </c>
      <c r="B350" s="8">
        <v>44263</v>
      </c>
      <c r="C350" s="7" t="s">
        <v>253</v>
      </c>
      <c r="D350" s="7" t="s">
        <v>254</v>
      </c>
      <c r="E350" s="9">
        <v>32886.06</v>
      </c>
      <c r="F350" s="24">
        <v>3532</v>
      </c>
      <c r="G350" s="22">
        <v>44337</v>
      </c>
      <c r="H350" s="23"/>
    </row>
    <row r="351" spans="1:8" ht="15.75">
      <c r="A351" s="7" t="s">
        <v>732</v>
      </c>
      <c r="B351" s="8">
        <v>44263</v>
      </c>
      <c r="C351" s="7" t="s">
        <v>253</v>
      </c>
      <c r="D351" s="7" t="s">
        <v>254</v>
      </c>
      <c r="E351" s="9">
        <v>34439.29</v>
      </c>
      <c r="F351" s="24">
        <v>3532</v>
      </c>
      <c r="G351" s="22">
        <v>44337</v>
      </c>
      <c r="H351" s="23"/>
    </row>
    <row r="352" spans="1:8" ht="15.75">
      <c r="A352" s="7" t="s">
        <v>733</v>
      </c>
      <c r="B352" s="8">
        <v>44263</v>
      </c>
      <c r="C352" s="7" t="s">
        <v>253</v>
      </c>
      <c r="D352" s="7" t="s">
        <v>254</v>
      </c>
      <c r="E352" s="9">
        <v>94659.54</v>
      </c>
      <c r="F352" s="24">
        <v>3532</v>
      </c>
      <c r="G352" s="22">
        <v>44337</v>
      </c>
      <c r="H352" s="23"/>
    </row>
    <row r="353" spans="1:8" ht="15.75">
      <c r="A353" s="7" t="s">
        <v>734</v>
      </c>
      <c r="B353" s="8">
        <v>44263</v>
      </c>
      <c r="C353" s="7" t="s">
        <v>253</v>
      </c>
      <c r="D353" s="7" t="s">
        <v>254</v>
      </c>
      <c r="E353" s="9">
        <v>32300.9</v>
      </c>
      <c r="F353" s="24">
        <v>3532</v>
      </c>
      <c r="G353" s="22">
        <v>44337</v>
      </c>
      <c r="H353" s="23"/>
    </row>
    <row r="354" spans="1:8" ht="15.75">
      <c r="A354" s="7" t="s">
        <v>735</v>
      </c>
      <c r="B354" s="8">
        <v>44263</v>
      </c>
      <c r="C354" s="7" t="s">
        <v>253</v>
      </c>
      <c r="D354" s="7" t="s">
        <v>254</v>
      </c>
      <c r="E354" s="9">
        <v>63991.11</v>
      </c>
      <c r="F354" s="24">
        <v>3532</v>
      </c>
      <c r="G354" s="22">
        <v>44337</v>
      </c>
      <c r="H354" s="23"/>
    </row>
    <row r="355" spans="1:8" ht="15.75">
      <c r="A355" s="7" t="s">
        <v>736</v>
      </c>
      <c r="B355" s="8">
        <v>44263</v>
      </c>
      <c r="C355" s="7" t="s">
        <v>253</v>
      </c>
      <c r="D355" s="7" t="s">
        <v>254</v>
      </c>
      <c r="E355" s="9">
        <v>156317.32999999999</v>
      </c>
      <c r="F355" s="24">
        <v>3532</v>
      </c>
      <c r="G355" s="22">
        <v>44337</v>
      </c>
      <c r="H355" s="23"/>
    </row>
    <row r="356" spans="1:8" ht="15.75">
      <c r="A356" s="7" t="s">
        <v>1389</v>
      </c>
      <c r="B356" s="8">
        <v>44195</v>
      </c>
      <c r="C356" s="7" t="s">
        <v>253</v>
      </c>
      <c r="D356" s="7" t="s">
        <v>254</v>
      </c>
      <c r="E356" s="9">
        <v>91758.52</v>
      </c>
      <c r="F356" s="24"/>
      <c r="G356" s="22"/>
      <c r="H356" s="22"/>
    </row>
    <row r="357" spans="1:8" ht="15.75">
      <c r="A357" s="7" t="s">
        <v>684</v>
      </c>
      <c r="B357" s="8">
        <v>44263</v>
      </c>
      <c r="C357" s="7" t="s">
        <v>253</v>
      </c>
      <c r="D357" s="7" t="s">
        <v>254</v>
      </c>
      <c r="E357" s="9">
        <v>77240.09</v>
      </c>
      <c r="F357" s="24">
        <v>3514</v>
      </c>
      <c r="G357" s="22">
        <v>44337</v>
      </c>
      <c r="H357" s="21"/>
    </row>
    <row r="358" spans="1:8" ht="15.75">
      <c r="A358" s="7" t="s">
        <v>685</v>
      </c>
      <c r="B358" s="8">
        <v>44263</v>
      </c>
      <c r="C358" s="7" t="s">
        <v>253</v>
      </c>
      <c r="D358" s="7" t="s">
        <v>254</v>
      </c>
      <c r="E358" s="9">
        <v>43215.23</v>
      </c>
      <c r="F358" s="24">
        <v>3514</v>
      </c>
      <c r="G358" s="22">
        <v>44337</v>
      </c>
      <c r="H358" s="21"/>
    </row>
    <row r="359" spans="1:8" ht="15.75">
      <c r="A359" s="7" t="s">
        <v>686</v>
      </c>
      <c r="B359" s="8">
        <v>44263</v>
      </c>
      <c r="C359" s="7" t="s">
        <v>253</v>
      </c>
      <c r="D359" s="7" t="s">
        <v>254</v>
      </c>
      <c r="E359" s="9">
        <v>11328</v>
      </c>
      <c r="F359" s="24">
        <v>3514</v>
      </c>
      <c r="G359" s="22">
        <v>44337</v>
      </c>
      <c r="H359" s="21"/>
    </row>
    <row r="360" spans="1:8" ht="15.75">
      <c r="A360" s="7" t="s">
        <v>687</v>
      </c>
      <c r="B360" s="8">
        <v>44263</v>
      </c>
      <c r="C360" s="7" t="s">
        <v>253</v>
      </c>
      <c r="D360" s="7" t="s">
        <v>254</v>
      </c>
      <c r="E360" s="9">
        <v>73757</v>
      </c>
      <c r="F360" s="24">
        <v>3514</v>
      </c>
      <c r="G360" s="22">
        <v>44337</v>
      </c>
      <c r="H360" s="23"/>
    </row>
    <row r="361" spans="1:8" ht="15.75">
      <c r="A361" s="7" t="s">
        <v>688</v>
      </c>
      <c r="B361" s="8">
        <v>44263</v>
      </c>
      <c r="C361" s="7" t="s">
        <v>253</v>
      </c>
      <c r="D361" s="7" t="s">
        <v>254</v>
      </c>
      <c r="E361" s="9">
        <v>3776</v>
      </c>
      <c r="F361" s="24">
        <v>3514</v>
      </c>
      <c r="G361" s="22">
        <v>44337</v>
      </c>
      <c r="H361" s="22"/>
    </row>
    <row r="362" spans="1:8" ht="15.75">
      <c r="A362" s="7" t="s">
        <v>689</v>
      </c>
      <c r="B362" s="8">
        <v>44263</v>
      </c>
      <c r="C362" s="7" t="s">
        <v>253</v>
      </c>
      <c r="D362" s="7" t="s">
        <v>254</v>
      </c>
      <c r="E362" s="9">
        <v>29338.639999999999</v>
      </c>
      <c r="F362" s="24">
        <v>3514</v>
      </c>
      <c r="G362" s="22">
        <v>44337</v>
      </c>
      <c r="H362" s="22"/>
    </row>
    <row r="363" spans="1:8" ht="15.75">
      <c r="A363" s="7" t="s">
        <v>690</v>
      </c>
      <c r="B363" s="8">
        <v>44263</v>
      </c>
      <c r="C363" s="7" t="s">
        <v>253</v>
      </c>
      <c r="D363" s="7" t="s">
        <v>254</v>
      </c>
      <c r="E363" s="9">
        <v>30282.639999999999</v>
      </c>
      <c r="F363" s="24">
        <v>3514</v>
      </c>
      <c r="G363" s="22">
        <v>44337</v>
      </c>
      <c r="H363" s="23"/>
    </row>
    <row r="364" spans="1:8" ht="15.75">
      <c r="A364" s="7" t="s">
        <v>691</v>
      </c>
      <c r="B364" s="8">
        <v>44263</v>
      </c>
      <c r="C364" s="7" t="s">
        <v>253</v>
      </c>
      <c r="D364" s="7" t="s">
        <v>254</v>
      </c>
      <c r="E364" s="9">
        <v>14321.78</v>
      </c>
      <c r="F364" s="24">
        <v>3514</v>
      </c>
      <c r="G364" s="22">
        <v>44337</v>
      </c>
      <c r="H364" s="23"/>
    </row>
    <row r="365" spans="1:8" ht="15.75">
      <c r="A365" s="7" t="s">
        <v>692</v>
      </c>
      <c r="B365" s="8">
        <v>44263</v>
      </c>
      <c r="C365" s="7" t="s">
        <v>253</v>
      </c>
      <c r="D365" s="7" t="s">
        <v>254</v>
      </c>
      <c r="E365" s="9">
        <v>45788.62</v>
      </c>
      <c r="F365" s="24">
        <v>3514</v>
      </c>
      <c r="G365" s="22">
        <v>44337</v>
      </c>
      <c r="H365" s="23"/>
    </row>
    <row r="366" spans="1:8" ht="15.75">
      <c r="A366" s="7" t="s">
        <v>693</v>
      </c>
      <c r="B366" s="8">
        <v>44263</v>
      </c>
      <c r="C366" s="7" t="s">
        <v>253</v>
      </c>
      <c r="D366" s="7" t="s">
        <v>254</v>
      </c>
      <c r="E366" s="9">
        <v>19749.29</v>
      </c>
      <c r="F366" s="24">
        <v>3514</v>
      </c>
      <c r="G366" s="22">
        <v>44337</v>
      </c>
      <c r="H366" s="22"/>
    </row>
    <row r="367" spans="1:8" ht="15.75">
      <c r="A367" s="7" t="s">
        <v>1390</v>
      </c>
      <c r="B367" s="8">
        <v>44195</v>
      </c>
      <c r="C367" s="7" t="s">
        <v>253</v>
      </c>
      <c r="D367" s="7" t="s">
        <v>254</v>
      </c>
      <c r="E367" s="9">
        <v>124240.64</v>
      </c>
      <c r="F367" s="24"/>
      <c r="G367" s="22"/>
      <c r="H367" s="22"/>
    </row>
    <row r="368" spans="1:8" ht="15.75">
      <c r="A368" s="7" t="s">
        <v>1391</v>
      </c>
      <c r="B368" s="8">
        <v>44195</v>
      </c>
      <c r="C368" s="7" t="s">
        <v>253</v>
      </c>
      <c r="D368" s="7" t="s">
        <v>254</v>
      </c>
      <c r="E368" s="9">
        <v>33206.42</v>
      </c>
      <c r="F368" s="24"/>
      <c r="G368" s="22"/>
      <c r="H368" s="22"/>
    </row>
    <row r="369" spans="1:8" ht="15.75">
      <c r="A369" s="7" t="s">
        <v>1392</v>
      </c>
      <c r="B369" s="8">
        <v>44195</v>
      </c>
      <c r="C369" s="7" t="s">
        <v>253</v>
      </c>
      <c r="D369" s="7" t="s">
        <v>254</v>
      </c>
      <c r="E369" s="9">
        <v>44283.59</v>
      </c>
      <c r="F369" s="24"/>
      <c r="G369" s="22"/>
      <c r="H369" s="22"/>
    </row>
    <row r="370" spans="1:8" ht="15.75">
      <c r="A370" s="7" t="s">
        <v>1393</v>
      </c>
      <c r="B370" s="8">
        <v>44195</v>
      </c>
      <c r="C370" s="7" t="s">
        <v>253</v>
      </c>
      <c r="D370" s="7" t="s">
        <v>254</v>
      </c>
      <c r="E370" s="9">
        <v>17623.150000000001</v>
      </c>
      <c r="F370" s="24"/>
      <c r="G370" s="22"/>
      <c r="H370" s="23"/>
    </row>
    <row r="371" spans="1:8" ht="15.75">
      <c r="A371" s="7" t="s">
        <v>1394</v>
      </c>
      <c r="B371" s="8">
        <v>44195</v>
      </c>
      <c r="C371" s="7" t="s">
        <v>253</v>
      </c>
      <c r="D371" s="7" t="s">
        <v>254</v>
      </c>
      <c r="E371" s="9">
        <v>17023.29</v>
      </c>
      <c r="F371" s="24"/>
      <c r="G371" s="22"/>
      <c r="H371" s="23"/>
    </row>
    <row r="372" spans="1:8" ht="15.75">
      <c r="A372" s="7" t="s">
        <v>1395</v>
      </c>
      <c r="B372" s="8">
        <v>44195</v>
      </c>
      <c r="C372" s="7" t="s">
        <v>253</v>
      </c>
      <c r="D372" s="7" t="s">
        <v>254</v>
      </c>
      <c r="E372" s="9">
        <v>32908.910000000003</v>
      </c>
      <c r="F372" s="24"/>
      <c r="G372" s="22"/>
      <c r="H372" s="23"/>
    </row>
    <row r="373" spans="1:8" ht="15.75">
      <c r="A373" s="7" t="s">
        <v>697</v>
      </c>
      <c r="B373" s="8">
        <v>44263</v>
      </c>
      <c r="C373" s="7" t="s">
        <v>253</v>
      </c>
      <c r="D373" s="7" t="s">
        <v>254</v>
      </c>
      <c r="E373" s="9">
        <v>224232.7</v>
      </c>
      <c r="F373" s="24">
        <v>3540</v>
      </c>
      <c r="G373" s="22">
        <v>44337</v>
      </c>
      <c r="H373" s="22"/>
    </row>
    <row r="374" spans="1:8" ht="15.75">
      <c r="A374" s="7" t="s">
        <v>698</v>
      </c>
      <c r="B374" s="8">
        <v>44264</v>
      </c>
      <c r="C374" s="7" t="s">
        <v>253</v>
      </c>
      <c r="D374" s="7" t="s">
        <v>254</v>
      </c>
      <c r="E374" s="9">
        <v>164435.15</v>
      </c>
      <c r="F374" s="24">
        <v>3540</v>
      </c>
      <c r="G374" s="22">
        <v>44337</v>
      </c>
      <c r="H374" s="22"/>
    </row>
    <row r="375" spans="1:8" ht="15.75">
      <c r="A375" s="7" t="s">
        <v>699</v>
      </c>
      <c r="B375" s="8">
        <v>44264</v>
      </c>
      <c r="C375" s="7" t="s">
        <v>253</v>
      </c>
      <c r="D375" s="7" t="s">
        <v>254</v>
      </c>
      <c r="E375" s="9">
        <v>113090.97</v>
      </c>
      <c r="F375" s="24">
        <v>3540</v>
      </c>
      <c r="G375" s="22">
        <v>44337</v>
      </c>
      <c r="H375" s="23"/>
    </row>
    <row r="376" spans="1:8" ht="15.75">
      <c r="A376" s="7" t="s">
        <v>1396</v>
      </c>
      <c r="B376" s="8">
        <v>44195</v>
      </c>
      <c r="C376" s="7" t="s">
        <v>253</v>
      </c>
      <c r="D376" s="7" t="s">
        <v>254</v>
      </c>
      <c r="E376" s="9">
        <v>17747.2</v>
      </c>
      <c r="F376" s="24"/>
      <c r="G376" s="22"/>
      <c r="H376" s="23"/>
    </row>
    <row r="377" spans="1:8" ht="15.75">
      <c r="A377" s="7" t="s">
        <v>700</v>
      </c>
      <c r="B377" s="8">
        <v>44264</v>
      </c>
      <c r="C377" s="7" t="s">
        <v>253</v>
      </c>
      <c r="D377" s="7" t="s">
        <v>254</v>
      </c>
      <c r="E377" s="9">
        <v>178161.13</v>
      </c>
      <c r="F377" s="24">
        <v>3540</v>
      </c>
      <c r="G377" s="22">
        <v>44337</v>
      </c>
      <c r="H377" s="22"/>
    </row>
    <row r="378" spans="1:8" ht="15.75">
      <c r="A378" s="7" t="s">
        <v>1397</v>
      </c>
      <c r="B378" s="8">
        <v>44195</v>
      </c>
      <c r="C378" s="7" t="s">
        <v>253</v>
      </c>
      <c r="D378" s="7" t="s">
        <v>254</v>
      </c>
      <c r="E378" s="9">
        <v>17936</v>
      </c>
      <c r="F378" s="24"/>
      <c r="G378" s="22"/>
      <c r="H378" s="22"/>
    </row>
    <row r="379" spans="1:8" ht="15.75">
      <c r="A379" s="7" t="s">
        <v>701</v>
      </c>
      <c r="B379" s="8">
        <v>44264</v>
      </c>
      <c r="C379" s="7" t="s">
        <v>253</v>
      </c>
      <c r="D379" s="7" t="s">
        <v>254</v>
      </c>
      <c r="E379" s="9">
        <v>23957.05</v>
      </c>
      <c r="F379" s="24">
        <v>3540</v>
      </c>
      <c r="G379" s="22">
        <v>44337</v>
      </c>
      <c r="H379" s="23"/>
    </row>
    <row r="380" spans="1:8" ht="15.75">
      <c r="A380" s="7" t="s">
        <v>702</v>
      </c>
      <c r="B380" s="8">
        <v>44264</v>
      </c>
      <c r="C380" s="7" t="s">
        <v>253</v>
      </c>
      <c r="D380" s="7" t="s">
        <v>254</v>
      </c>
      <c r="E380" s="9">
        <v>179346.76</v>
      </c>
      <c r="F380" s="24">
        <v>3540</v>
      </c>
      <c r="G380" s="22">
        <v>44337</v>
      </c>
      <c r="H380" s="23"/>
    </row>
    <row r="381" spans="1:8" ht="15.75">
      <c r="A381" s="7" t="s">
        <v>703</v>
      </c>
      <c r="B381" s="8">
        <v>44264</v>
      </c>
      <c r="C381" s="7" t="s">
        <v>253</v>
      </c>
      <c r="D381" s="7" t="s">
        <v>254</v>
      </c>
      <c r="E381" s="9">
        <v>98057.19</v>
      </c>
      <c r="F381" s="24">
        <v>3540</v>
      </c>
      <c r="G381" s="22">
        <v>44337</v>
      </c>
      <c r="H381" s="22"/>
    </row>
    <row r="382" spans="1:8" ht="15.75">
      <c r="A382" s="7" t="s">
        <v>1398</v>
      </c>
      <c r="B382" s="8">
        <v>44195</v>
      </c>
      <c r="C382" s="7" t="s">
        <v>253</v>
      </c>
      <c r="D382" s="7" t="s">
        <v>254</v>
      </c>
      <c r="E382" s="9">
        <v>211013.87</v>
      </c>
      <c r="F382" s="24"/>
      <c r="G382" s="22"/>
      <c r="H382" s="22"/>
    </row>
    <row r="383" spans="1:8" ht="15.75">
      <c r="A383" s="7" t="s">
        <v>276</v>
      </c>
      <c r="B383" s="8">
        <v>44195</v>
      </c>
      <c r="C383" s="7" t="s">
        <v>253</v>
      </c>
      <c r="D383" s="7" t="s">
        <v>254</v>
      </c>
      <c r="E383" s="9">
        <v>41382.03</v>
      </c>
      <c r="F383" s="24"/>
      <c r="G383" s="22"/>
      <c r="H383" s="22"/>
    </row>
    <row r="384" spans="1:8" ht="15.75">
      <c r="A384" s="7" t="s">
        <v>263</v>
      </c>
      <c r="B384" s="8">
        <v>44195</v>
      </c>
      <c r="C384" s="7" t="s">
        <v>253</v>
      </c>
      <c r="D384" s="7" t="s">
        <v>254</v>
      </c>
      <c r="E384" s="9">
        <v>26764.23</v>
      </c>
      <c r="F384" s="24"/>
      <c r="G384" s="22"/>
      <c r="H384" s="22"/>
    </row>
    <row r="385" spans="1:8" ht="15.75">
      <c r="A385" s="7" t="s">
        <v>704</v>
      </c>
      <c r="B385" s="8">
        <v>44264</v>
      </c>
      <c r="C385" s="7" t="s">
        <v>253</v>
      </c>
      <c r="D385" s="7" t="s">
        <v>254</v>
      </c>
      <c r="E385" s="9">
        <v>90346.23</v>
      </c>
      <c r="F385" s="24">
        <v>3540</v>
      </c>
      <c r="G385" s="22">
        <v>44337</v>
      </c>
      <c r="H385" s="22"/>
    </row>
    <row r="386" spans="1:8" ht="15.75">
      <c r="A386" s="7" t="s">
        <v>705</v>
      </c>
      <c r="B386" s="8">
        <v>44264</v>
      </c>
      <c r="C386" s="7" t="s">
        <v>253</v>
      </c>
      <c r="D386" s="7" t="s">
        <v>254</v>
      </c>
      <c r="E386" s="9">
        <v>102795.69</v>
      </c>
      <c r="F386" s="24">
        <v>3540</v>
      </c>
      <c r="G386" s="22">
        <v>44337</v>
      </c>
      <c r="H386" s="22"/>
    </row>
    <row r="387" spans="1:8" ht="15.75">
      <c r="A387" s="7" t="s">
        <v>706</v>
      </c>
      <c r="B387" s="8">
        <v>44264</v>
      </c>
      <c r="C387" s="7" t="s">
        <v>253</v>
      </c>
      <c r="D387" s="7" t="s">
        <v>254</v>
      </c>
      <c r="E387" s="9">
        <v>208332.35</v>
      </c>
      <c r="F387" s="24">
        <v>3540</v>
      </c>
      <c r="G387" s="22">
        <v>44337</v>
      </c>
      <c r="H387" s="22"/>
    </row>
    <row r="388" spans="1:8" ht="15.75">
      <c r="A388" s="7" t="s">
        <v>277</v>
      </c>
      <c r="B388" s="8">
        <v>44195</v>
      </c>
      <c r="C388" s="7" t="s">
        <v>253</v>
      </c>
      <c r="D388" s="7" t="s">
        <v>254</v>
      </c>
      <c r="E388" s="9">
        <v>26134.6</v>
      </c>
      <c r="F388" s="24"/>
      <c r="G388" s="22"/>
      <c r="H388" s="23"/>
    </row>
    <row r="389" spans="1:8" ht="15.75">
      <c r="A389" s="7" t="s">
        <v>264</v>
      </c>
      <c r="B389" s="8">
        <v>44195</v>
      </c>
      <c r="C389" s="7" t="s">
        <v>253</v>
      </c>
      <c r="D389" s="7" t="s">
        <v>254</v>
      </c>
      <c r="E389" s="9">
        <v>38471.67</v>
      </c>
      <c r="F389" s="24"/>
      <c r="G389" s="22"/>
      <c r="H389" s="23"/>
    </row>
    <row r="390" spans="1:8" ht="15.75">
      <c r="A390" s="7" t="s">
        <v>278</v>
      </c>
      <c r="B390" s="8">
        <v>44195</v>
      </c>
      <c r="C390" s="7" t="s">
        <v>253</v>
      </c>
      <c r="D390" s="7" t="s">
        <v>254</v>
      </c>
      <c r="E390" s="9">
        <v>124828.02</v>
      </c>
      <c r="F390" s="24"/>
      <c r="G390" s="22"/>
      <c r="H390" s="22"/>
    </row>
    <row r="391" spans="1:8" ht="15.75">
      <c r="A391" s="7" t="s">
        <v>279</v>
      </c>
      <c r="B391" s="8">
        <v>44195</v>
      </c>
      <c r="C391" s="7" t="s">
        <v>253</v>
      </c>
      <c r="D391" s="7" t="s">
        <v>254</v>
      </c>
      <c r="E391" s="9">
        <v>148659.06</v>
      </c>
      <c r="F391" s="24"/>
      <c r="G391" s="22"/>
      <c r="H391" s="23"/>
    </row>
    <row r="392" spans="1:8" ht="15.75">
      <c r="A392" s="7" t="s">
        <v>676</v>
      </c>
      <c r="B392" s="8">
        <v>44195</v>
      </c>
      <c r="C392" s="7" t="s">
        <v>253</v>
      </c>
      <c r="D392" s="7" t="s">
        <v>254</v>
      </c>
      <c r="E392" s="9">
        <v>18098.75</v>
      </c>
      <c r="F392" s="24"/>
      <c r="G392" s="22"/>
      <c r="H392" s="22"/>
    </row>
    <row r="393" spans="1:8" ht="15.75">
      <c r="A393" s="7" t="s">
        <v>68</v>
      </c>
      <c r="B393" s="8">
        <v>44231</v>
      </c>
      <c r="C393" s="7" t="s">
        <v>208</v>
      </c>
      <c r="D393" s="7" t="s">
        <v>1399</v>
      </c>
      <c r="E393" s="9">
        <v>9947424</v>
      </c>
      <c r="F393" s="24">
        <v>2597</v>
      </c>
      <c r="G393" s="22">
        <v>44309</v>
      </c>
      <c r="H393" s="22">
        <v>44337</v>
      </c>
    </row>
    <row r="394" spans="1:8" ht="15.75">
      <c r="A394" s="7" t="s">
        <v>210</v>
      </c>
      <c r="B394" s="8">
        <v>44231</v>
      </c>
      <c r="C394" s="7" t="s">
        <v>208</v>
      </c>
      <c r="D394" s="7" t="s">
        <v>1399</v>
      </c>
      <c r="E394" s="9">
        <v>3315808</v>
      </c>
      <c r="F394" s="24">
        <v>2597</v>
      </c>
      <c r="G394" s="22">
        <v>44309</v>
      </c>
      <c r="H394" s="22">
        <v>44337</v>
      </c>
    </row>
    <row r="395" spans="1:8" ht="15.75">
      <c r="A395" s="7" t="s">
        <v>77</v>
      </c>
      <c r="B395" s="8">
        <v>44256</v>
      </c>
      <c r="C395" s="7" t="s">
        <v>208</v>
      </c>
      <c r="D395" s="7" t="s">
        <v>330</v>
      </c>
      <c r="E395" s="9">
        <v>6631616</v>
      </c>
      <c r="F395" s="24">
        <v>2597</v>
      </c>
      <c r="G395" s="22">
        <v>44309</v>
      </c>
      <c r="H395" s="22">
        <v>44337</v>
      </c>
    </row>
    <row r="396" spans="1:8" ht="15.75">
      <c r="A396" s="7" t="s">
        <v>1400</v>
      </c>
      <c r="B396" s="8">
        <v>44195</v>
      </c>
      <c r="C396" s="7" t="s">
        <v>253</v>
      </c>
      <c r="D396" s="7" t="s">
        <v>254</v>
      </c>
      <c r="E396" s="9">
        <v>27455.87</v>
      </c>
      <c r="F396" s="24"/>
      <c r="G396" s="22"/>
      <c r="H396" s="23"/>
    </row>
    <row r="397" spans="1:8" ht="15.75">
      <c r="A397" s="7" t="s">
        <v>1401</v>
      </c>
      <c r="B397" s="8">
        <v>44195</v>
      </c>
      <c r="C397" s="7" t="s">
        <v>253</v>
      </c>
      <c r="D397" s="7" t="s">
        <v>254</v>
      </c>
      <c r="E397" s="9">
        <v>34994.269999999997</v>
      </c>
      <c r="F397" s="24"/>
      <c r="G397" s="22"/>
      <c r="H397" s="23"/>
    </row>
    <row r="398" spans="1:8" ht="15.75">
      <c r="A398" s="7" t="s">
        <v>261</v>
      </c>
      <c r="B398" s="8">
        <v>44195</v>
      </c>
      <c r="C398" s="7" t="s">
        <v>253</v>
      </c>
      <c r="D398" s="7" t="s">
        <v>254</v>
      </c>
      <c r="E398" s="9">
        <v>21021.55</v>
      </c>
      <c r="F398" s="24"/>
      <c r="G398" s="22"/>
      <c r="H398" s="23"/>
    </row>
    <row r="399" spans="1:8" ht="15.75">
      <c r="A399" s="7" t="s">
        <v>280</v>
      </c>
      <c r="B399" s="8">
        <v>44195</v>
      </c>
      <c r="C399" s="7" t="s">
        <v>253</v>
      </c>
      <c r="D399" s="7" t="s">
        <v>254</v>
      </c>
      <c r="E399" s="9">
        <v>38187.279999999999</v>
      </c>
      <c r="F399" s="24"/>
      <c r="G399" s="22"/>
      <c r="H399" s="23"/>
    </row>
    <row r="400" spans="1:8" ht="15.75">
      <c r="A400" s="7" t="s">
        <v>266</v>
      </c>
      <c r="B400" s="8">
        <v>44195</v>
      </c>
      <c r="C400" s="7" t="s">
        <v>253</v>
      </c>
      <c r="D400" s="7" t="s">
        <v>254</v>
      </c>
      <c r="E400" s="9">
        <v>19133.55</v>
      </c>
      <c r="F400" s="24"/>
      <c r="G400" s="22"/>
      <c r="H400" s="23"/>
    </row>
    <row r="401" spans="1:8" ht="15.75">
      <c r="A401" s="10" t="s">
        <v>19</v>
      </c>
      <c r="B401" s="8">
        <v>44050</v>
      </c>
      <c r="C401" s="7" t="s">
        <v>20</v>
      </c>
      <c r="D401" s="11" t="s">
        <v>21</v>
      </c>
      <c r="E401" s="9">
        <v>27287154.02</v>
      </c>
      <c r="F401" s="24">
        <v>2856</v>
      </c>
      <c r="G401" s="22">
        <v>44319</v>
      </c>
      <c r="H401" s="23"/>
    </row>
    <row r="402" spans="1:8" ht="15.75">
      <c r="A402" s="7" t="s">
        <v>694</v>
      </c>
      <c r="B402" s="8">
        <v>44274</v>
      </c>
      <c r="C402" s="7" t="s">
        <v>695</v>
      </c>
      <c r="D402" s="7" t="s">
        <v>254</v>
      </c>
      <c r="E402" s="9">
        <v>1985468.14</v>
      </c>
      <c r="F402" s="24">
        <v>3562</v>
      </c>
      <c r="G402" s="22">
        <v>44337</v>
      </c>
      <c r="H402" s="22"/>
    </row>
    <row r="403" spans="1:8" ht="15.75">
      <c r="A403" s="7" t="s">
        <v>696</v>
      </c>
      <c r="B403" s="8">
        <v>44274</v>
      </c>
      <c r="C403" s="7" t="s">
        <v>695</v>
      </c>
      <c r="D403" s="7" t="s">
        <v>254</v>
      </c>
      <c r="E403" s="9">
        <v>1588694.18</v>
      </c>
      <c r="F403" s="24">
        <v>3567</v>
      </c>
      <c r="G403" s="22">
        <v>44337</v>
      </c>
      <c r="H403" s="23"/>
    </row>
    <row r="404" spans="1:8" ht="15.75">
      <c r="A404" s="7" t="s">
        <v>445</v>
      </c>
      <c r="B404" s="8">
        <v>44257</v>
      </c>
      <c r="C404" s="7" t="s">
        <v>446</v>
      </c>
      <c r="D404" s="7" t="s">
        <v>447</v>
      </c>
      <c r="E404" s="9">
        <v>7375</v>
      </c>
      <c r="F404" s="24">
        <v>2985</v>
      </c>
      <c r="G404" s="22">
        <v>44322</v>
      </c>
      <c r="H404" s="22">
        <v>44337</v>
      </c>
    </row>
    <row r="405" spans="1:8" ht="15.75">
      <c r="A405" s="7" t="s">
        <v>265</v>
      </c>
      <c r="B405" s="8">
        <v>44195</v>
      </c>
      <c r="C405" s="7" t="s">
        <v>253</v>
      </c>
      <c r="D405" s="7" t="s">
        <v>254</v>
      </c>
      <c r="E405" s="9">
        <v>18156.09</v>
      </c>
      <c r="F405" s="24"/>
      <c r="G405" s="22"/>
      <c r="H405" s="23"/>
    </row>
    <row r="406" spans="1:8" ht="15.75">
      <c r="A406" s="7" t="s">
        <v>268</v>
      </c>
      <c r="B406" s="8">
        <v>44201</v>
      </c>
      <c r="C406" s="7" t="s">
        <v>253</v>
      </c>
      <c r="D406" s="7" t="s">
        <v>254</v>
      </c>
      <c r="E406" s="9">
        <v>107325.41</v>
      </c>
      <c r="F406" s="24"/>
      <c r="G406" s="22"/>
      <c r="H406" s="23"/>
    </row>
    <row r="407" spans="1:8" ht="15.75">
      <c r="A407" s="7" t="s">
        <v>281</v>
      </c>
      <c r="B407" s="8">
        <v>44201</v>
      </c>
      <c r="C407" s="7" t="s">
        <v>253</v>
      </c>
      <c r="D407" s="7" t="s">
        <v>254</v>
      </c>
      <c r="E407" s="9">
        <v>188404.63</v>
      </c>
      <c r="F407" s="24"/>
      <c r="G407" s="22"/>
      <c r="H407" s="23"/>
    </row>
    <row r="408" spans="1:8" ht="15.75">
      <c r="A408" s="7" t="s">
        <v>297</v>
      </c>
      <c r="B408" s="8">
        <v>44201</v>
      </c>
      <c r="C408" s="7" t="s">
        <v>253</v>
      </c>
      <c r="D408" s="7" t="s">
        <v>254</v>
      </c>
      <c r="E408" s="9">
        <v>11968.4</v>
      </c>
      <c r="F408" s="24"/>
      <c r="G408" s="22"/>
      <c r="H408" s="23"/>
    </row>
    <row r="409" spans="1:8" ht="15.75">
      <c r="A409" s="7" t="s">
        <v>293</v>
      </c>
      <c r="B409" s="8">
        <v>44201</v>
      </c>
      <c r="C409" s="7" t="s">
        <v>253</v>
      </c>
      <c r="D409" s="7" t="s">
        <v>254</v>
      </c>
      <c r="E409" s="9">
        <v>129156.97</v>
      </c>
      <c r="F409" s="24"/>
      <c r="G409" s="22"/>
      <c r="H409" s="23"/>
    </row>
    <row r="410" spans="1:8" ht="15.75">
      <c r="A410" s="7" t="s">
        <v>269</v>
      </c>
      <c r="B410" s="8">
        <v>44201</v>
      </c>
      <c r="C410" s="7" t="s">
        <v>253</v>
      </c>
      <c r="D410" s="7" t="s">
        <v>254</v>
      </c>
      <c r="E410" s="9">
        <v>66144.11</v>
      </c>
      <c r="F410" s="24"/>
      <c r="G410" s="22"/>
      <c r="H410" s="23"/>
    </row>
    <row r="411" spans="1:8" ht="15.75">
      <c r="A411" s="7" t="s">
        <v>270</v>
      </c>
      <c r="B411" s="8">
        <v>44201</v>
      </c>
      <c r="C411" s="7" t="s">
        <v>253</v>
      </c>
      <c r="D411" s="7" t="s">
        <v>254</v>
      </c>
      <c r="E411" s="9">
        <v>135639.07</v>
      </c>
      <c r="F411" s="24"/>
      <c r="G411" s="22"/>
      <c r="H411" s="23"/>
    </row>
    <row r="412" spans="1:8" ht="15.75">
      <c r="A412" s="7" t="s">
        <v>295</v>
      </c>
      <c r="B412" s="8">
        <v>44201</v>
      </c>
      <c r="C412" s="7" t="s">
        <v>253</v>
      </c>
      <c r="D412" s="7" t="s">
        <v>254</v>
      </c>
      <c r="E412" s="9">
        <v>39483.620000000003</v>
      </c>
      <c r="F412" s="24"/>
      <c r="G412" s="22"/>
      <c r="H412" s="22"/>
    </row>
    <row r="413" spans="1:8" ht="15.75">
      <c r="A413" s="7" t="s">
        <v>252</v>
      </c>
      <c r="B413" s="8">
        <v>44201</v>
      </c>
      <c r="C413" s="7" t="s">
        <v>253</v>
      </c>
      <c r="D413" s="7" t="s">
        <v>254</v>
      </c>
      <c r="E413" s="9">
        <v>66873.31</v>
      </c>
      <c r="F413" s="24"/>
      <c r="G413" s="22"/>
      <c r="H413" s="23"/>
    </row>
    <row r="414" spans="1:8" ht="15.75">
      <c r="A414" s="7" t="s">
        <v>80</v>
      </c>
      <c r="B414" s="8">
        <v>44151</v>
      </c>
      <c r="C414" s="7" t="s">
        <v>29</v>
      </c>
      <c r="D414" s="7" t="s">
        <v>81</v>
      </c>
      <c r="E414" s="9">
        <v>19112719.109999999</v>
      </c>
      <c r="F414" s="24">
        <v>3415</v>
      </c>
      <c r="G414" s="22">
        <v>44335</v>
      </c>
      <c r="H414" s="23"/>
    </row>
    <row r="415" spans="1:8" ht="15.75">
      <c r="A415" s="7" t="s">
        <v>282</v>
      </c>
      <c r="B415" s="8">
        <v>44201</v>
      </c>
      <c r="C415" s="7" t="s">
        <v>253</v>
      </c>
      <c r="D415" s="7" t="s">
        <v>254</v>
      </c>
      <c r="E415" s="9">
        <v>180223.56</v>
      </c>
      <c r="F415" s="24"/>
      <c r="G415" s="22"/>
      <c r="H415" s="23"/>
    </row>
    <row r="416" spans="1:8" ht="15.75">
      <c r="A416" s="7" t="s">
        <v>283</v>
      </c>
      <c r="B416" s="8">
        <v>44201</v>
      </c>
      <c r="C416" s="7" t="s">
        <v>253</v>
      </c>
      <c r="D416" s="7" t="s">
        <v>254</v>
      </c>
      <c r="E416" s="9">
        <v>155069.70000000001</v>
      </c>
      <c r="F416" s="24"/>
      <c r="G416" s="22"/>
      <c r="H416" s="22"/>
    </row>
    <row r="417" spans="1:8" ht="15.75">
      <c r="A417" s="7" t="s">
        <v>292</v>
      </c>
      <c r="B417" s="8">
        <v>44201</v>
      </c>
      <c r="C417" s="7" t="s">
        <v>253</v>
      </c>
      <c r="D417" s="7" t="s">
        <v>254</v>
      </c>
      <c r="E417" s="9">
        <v>68408.929999999993</v>
      </c>
      <c r="F417" s="24"/>
      <c r="G417" s="22"/>
      <c r="H417" s="22"/>
    </row>
    <row r="418" spans="1:8" ht="15.75">
      <c r="A418" s="7" t="s">
        <v>255</v>
      </c>
      <c r="B418" s="8">
        <v>44201</v>
      </c>
      <c r="C418" s="7" t="s">
        <v>253</v>
      </c>
      <c r="D418" s="7" t="s">
        <v>254</v>
      </c>
      <c r="E418" s="9">
        <v>22791.55</v>
      </c>
      <c r="F418" s="24"/>
      <c r="G418" s="22"/>
      <c r="H418" s="22"/>
    </row>
    <row r="419" spans="1:8" ht="15.75">
      <c r="A419" s="7" t="s">
        <v>284</v>
      </c>
      <c r="B419" s="8">
        <v>44201</v>
      </c>
      <c r="C419" s="7" t="s">
        <v>253</v>
      </c>
      <c r="D419" s="7" t="s">
        <v>254</v>
      </c>
      <c r="E419" s="9">
        <v>224504.6</v>
      </c>
      <c r="F419" s="24"/>
      <c r="G419" s="22"/>
      <c r="H419" s="22"/>
    </row>
    <row r="420" spans="1:8" ht="15.75">
      <c r="A420" s="7" t="s">
        <v>296</v>
      </c>
      <c r="B420" s="8">
        <v>44201</v>
      </c>
      <c r="C420" s="7" t="s">
        <v>253</v>
      </c>
      <c r="D420" s="7" t="s">
        <v>254</v>
      </c>
      <c r="E420" s="9">
        <v>29128.7</v>
      </c>
      <c r="F420" s="24"/>
      <c r="G420" s="22"/>
      <c r="H420" s="23"/>
    </row>
    <row r="421" spans="1:8" ht="15.75">
      <c r="A421" s="7" t="s">
        <v>299</v>
      </c>
      <c r="B421" s="8">
        <v>44202</v>
      </c>
      <c r="C421" s="7" t="s">
        <v>253</v>
      </c>
      <c r="D421" s="7" t="s">
        <v>254</v>
      </c>
      <c r="E421" s="9">
        <v>25616.58</v>
      </c>
      <c r="F421" s="24"/>
      <c r="G421" s="22"/>
      <c r="H421" s="22"/>
    </row>
    <row r="422" spans="1:8" ht="15.75">
      <c r="A422" s="7" t="s">
        <v>300</v>
      </c>
      <c r="B422" s="8">
        <v>44202</v>
      </c>
      <c r="C422" s="7" t="s">
        <v>253</v>
      </c>
      <c r="D422" s="7" t="s">
        <v>254</v>
      </c>
      <c r="E422" s="9">
        <v>56940.07</v>
      </c>
      <c r="F422" s="24"/>
      <c r="G422" s="22"/>
      <c r="H422" s="22"/>
    </row>
    <row r="423" spans="1:8" ht="15.75" customHeight="1">
      <c r="A423" s="7" t="s">
        <v>677</v>
      </c>
      <c r="B423" s="8">
        <v>44202</v>
      </c>
      <c r="C423" s="7" t="s">
        <v>253</v>
      </c>
      <c r="D423" s="7" t="s">
        <v>254</v>
      </c>
      <c r="E423" s="9">
        <v>39545.879999999997</v>
      </c>
      <c r="F423" s="28"/>
      <c r="G423" s="22"/>
      <c r="H423" s="29"/>
    </row>
    <row r="424" spans="1:8" ht="15.75">
      <c r="A424" s="7" t="s">
        <v>285</v>
      </c>
      <c r="B424" s="8">
        <v>44202</v>
      </c>
      <c r="C424" s="7" t="s">
        <v>253</v>
      </c>
      <c r="D424" s="7" t="s">
        <v>254</v>
      </c>
      <c r="E424" s="9">
        <v>153351.10999999999</v>
      </c>
      <c r="F424" s="24"/>
      <c r="G424" s="22"/>
      <c r="H424" s="23"/>
    </row>
    <row r="425" spans="1:8" ht="15.75">
      <c r="A425" s="7" t="s">
        <v>286</v>
      </c>
      <c r="B425" s="8">
        <v>44202</v>
      </c>
      <c r="C425" s="7" t="s">
        <v>253</v>
      </c>
      <c r="D425" s="7" t="s">
        <v>254</v>
      </c>
      <c r="E425" s="9">
        <v>62617.37</v>
      </c>
      <c r="F425" s="24"/>
      <c r="G425" s="22"/>
      <c r="H425" s="23"/>
    </row>
    <row r="426" spans="1:8" ht="15.75">
      <c r="A426" s="7" t="s">
        <v>273</v>
      </c>
      <c r="B426" s="8">
        <v>44202</v>
      </c>
      <c r="C426" s="7" t="s">
        <v>253</v>
      </c>
      <c r="D426" s="7" t="s">
        <v>254</v>
      </c>
      <c r="E426" s="9">
        <v>79757.22</v>
      </c>
      <c r="F426" s="24"/>
      <c r="G426" s="22"/>
      <c r="H426" s="23"/>
    </row>
    <row r="427" spans="1:8" ht="15.75">
      <c r="A427" s="7" t="s">
        <v>287</v>
      </c>
      <c r="B427" s="8">
        <v>44202</v>
      </c>
      <c r="C427" s="7" t="s">
        <v>253</v>
      </c>
      <c r="D427" s="7" t="s">
        <v>254</v>
      </c>
      <c r="E427" s="9">
        <v>44283.08</v>
      </c>
      <c r="F427" s="24"/>
      <c r="G427" s="22"/>
      <c r="H427" s="23"/>
    </row>
    <row r="428" spans="1:8" ht="15.75">
      <c r="A428" s="7" t="s">
        <v>302</v>
      </c>
      <c r="B428" s="8">
        <v>44202</v>
      </c>
      <c r="C428" s="7" t="s">
        <v>253</v>
      </c>
      <c r="D428" s="7" t="s">
        <v>254</v>
      </c>
      <c r="E428" s="9">
        <v>26191.39</v>
      </c>
      <c r="F428" s="24"/>
      <c r="G428" s="22"/>
      <c r="H428" s="23"/>
    </row>
    <row r="429" spans="1:8" ht="15.75">
      <c r="A429" s="7" t="s">
        <v>306</v>
      </c>
      <c r="B429" s="8">
        <v>44202</v>
      </c>
      <c r="C429" s="7" t="s">
        <v>253</v>
      </c>
      <c r="D429" s="7" t="s">
        <v>254</v>
      </c>
      <c r="E429" s="9">
        <v>50637.99</v>
      </c>
      <c r="F429" s="24"/>
      <c r="G429" s="22"/>
      <c r="H429" s="23"/>
    </row>
    <row r="430" spans="1:8" ht="15.75">
      <c r="A430" s="7" t="s">
        <v>262</v>
      </c>
      <c r="B430" s="8">
        <v>44203</v>
      </c>
      <c r="C430" s="7" t="s">
        <v>253</v>
      </c>
      <c r="D430" s="7" t="s">
        <v>254</v>
      </c>
      <c r="E430" s="9">
        <v>26381.49</v>
      </c>
      <c r="F430" s="24"/>
      <c r="G430" s="22"/>
      <c r="H430" s="23"/>
    </row>
    <row r="431" spans="1:8" ht="15.75">
      <c r="A431" s="7" t="s">
        <v>294</v>
      </c>
      <c r="B431" s="8">
        <v>44203</v>
      </c>
      <c r="C431" s="7" t="s">
        <v>253</v>
      </c>
      <c r="D431" s="7" t="s">
        <v>254</v>
      </c>
      <c r="E431" s="9">
        <v>68400.570000000007</v>
      </c>
      <c r="F431" s="24"/>
      <c r="G431" s="22"/>
      <c r="H431" s="23"/>
    </row>
    <row r="432" spans="1:8" ht="15.75">
      <c r="A432" s="7" t="s">
        <v>304</v>
      </c>
      <c r="B432" s="8" t="s">
        <v>305</v>
      </c>
      <c r="C432" s="7" t="s">
        <v>253</v>
      </c>
      <c r="D432" s="7" t="s">
        <v>254</v>
      </c>
      <c r="E432" s="9">
        <v>32503.41</v>
      </c>
      <c r="F432" s="24"/>
      <c r="G432" s="22"/>
      <c r="H432" s="23"/>
    </row>
    <row r="433" spans="1:8" ht="15.75">
      <c r="A433" s="7" t="s">
        <v>288</v>
      </c>
      <c r="B433" s="8">
        <v>44202</v>
      </c>
      <c r="C433" s="7" t="s">
        <v>253</v>
      </c>
      <c r="D433" s="7" t="s">
        <v>254</v>
      </c>
      <c r="E433" s="9">
        <v>36487.370000000003</v>
      </c>
      <c r="F433" s="24"/>
      <c r="G433" s="22"/>
      <c r="H433" s="23"/>
    </row>
    <row r="434" spans="1:8" ht="15.75">
      <c r="A434" s="7" t="s">
        <v>289</v>
      </c>
      <c r="B434" s="8">
        <v>44204</v>
      </c>
      <c r="C434" s="7" t="s">
        <v>253</v>
      </c>
      <c r="D434" s="7" t="s">
        <v>254</v>
      </c>
      <c r="E434" s="9">
        <v>195899.44</v>
      </c>
      <c r="F434" s="24"/>
      <c r="G434" s="22"/>
      <c r="H434" s="23"/>
    </row>
    <row r="435" spans="1:8" ht="15.75">
      <c r="A435" s="7" t="s">
        <v>274</v>
      </c>
      <c r="B435" s="8">
        <v>44214</v>
      </c>
      <c r="C435" s="7" t="s">
        <v>253</v>
      </c>
      <c r="D435" s="7" t="s">
        <v>254</v>
      </c>
      <c r="E435" s="9">
        <v>79944.47</v>
      </c>
      <c r="F435" s="24"/>
      <c r="G435" s="22"/>
      <c r="H435" s="23"/>
    </row>
    <row r="436" spans="1:8" ht="15.75">
      <c r="A436" s="7" t="s">
        <v>290</v>
      </c>
      <c r="B436" s="8">
        <v>44214</v>
      </c>
      <c r="C436" s="7" t="s">
        <v>253</v>
      </c>
      <c r="D436" s="7" t="s">
        <v>254</v>
      </c>
      <c r="E436" s="9">
        <v>224248.28</v>
      </c>
      <c r="F436" s="24"/>
      <c r="G436" s="22"/>
      <c r="H436" s="23"/>
    </row>
    <row r="437" spans="1:8" ht="15.75">
      <c r="A437" s="7" t="s">
        <v>291</v>
      </c>
      <c r="B437" s="8">
        <v>44214</v>
      </c>
      <c r="C437" s="7" t="s">
        <v>253</v>
      </c>
      <c r="D437" s="7" t="s">
        <v>254</v>
      </c>
      <c r="E437" s="9">
        <v>66101.570000000007</v>
      </c>
      <c r="F437" s="24"/>
      <c r="G437" s="22"/>
      <c r="H437" s="23"/>
    </row>
    <row r="438" spans="1:8" ht="15.75">
      <c r="A438" s="7" t="s">
        <v>275</v>
      </c>
      <c r="B438" s="8">
        <v>44214</v>
      </c>
      <c r="C438" s="7" t="s">
        <v>253</v>
      </c>
      <c r="D438" s="7" t="s">
        <v>254</v>
      </c>
      <c r="E438" s="9">
        <v>9251.2000000000007</v>
      </c>
      <c r="F438" s="24"/>
      <c r="G438" s="22"/>
      <c r="H438" s="23"/>
    </row>
    <row r="439" spans="1:8" ht="15.75">
      <c r="A439" s="7" t="s">
        <v>1402</v>
      </c>
      <c r="B439" s="8">
        <v>44214</v>
      </c>
      <c r="C439" s="7" t="s">
        <v>253</v>
      </c>
      <c r="D439" s="7" t="s">
        <v>254</v>
      </c>
      <c r="E439" s="9">
        <v>52932.89</v>
      </c>
      <c r="F439" s="24"/>
      <c r="G439" s="22"/>
      <c r="H439" s="23"/>
    </row>
    <row r="440" spans="1:8" ht="15.75">
      <c r="A440" s="7" t="s">
        <v>678</v>
      </c>
      <c r="B440" s="8">
        <v>44263</v>
      </c>
      <c r="C440" s="7" t="s">
        <v>253</v>
      </c>
      <c r="D440" s="7" t="s">
        <v>254</v>
      </c>
      <c r="E440" s="9">
        <v>115289.02</v>
      </c>
      <c r="F440" s="24"/>
      <c r="G440" s="22"/>
      <c r="H440" s="21"/>
    </row>
    <row r="441" spans="1:8" ht="15.75">
      <c r="A441" s="7" t="s">
        <v>717</v>
      </c>
      <c r="B441" s="8">
        <v>44263</v>
      </c>
      <c r="C441" s="7" t="s">
        <v>253</v>
      </c>
      <c r="D441" s="7" t="s">
        <v>254</v>
      </c>
      <c r="E441" s="9">
        <v>31716.99</v>
      </c>
      <c r="F441" s="24"/>
      <c r="G441" s="22"/>
      <c r="H441" s="22"/>
    </row>
    <row r="442" spans="1:8" ht="15.75">
      <c r="A442" s="7" t="s">
        <v>718</v>
      </c>
      <c r="B442" s="8">
        <v>44263</v>
      </c>
      <c r="C442" s="7" t="s">
        <v>253</v>
      </c>
      <c r="D442" s="7" t="s">
        <v>254</v>
      </c>
      <c r="E442" s="9">
        <v>37159.949999999997</v>
      </c>
      <c r="F442" s="24"/>
      <c r="G442" s="22"/>
      <c r="H442" s="22"/>
    </row>
    <row r="443" spans="1:8" ht="15.75">
      <c r="A443" s="7" t="s">
        <v>719</v>
      </c>
      <c r="B443" s="8">
        <v>44263</v>
      </c>
      <c r="C443" s="7" t="s">
        <v>253</v>
      </c>
      <c r="D443" s="7" t="s">
        <v>254</v>
      </c>
      <c r="E443" s="9">
        <v>28813.39</v>
      </c>
      <c r="F443" s="24"/>
      <c r="G443" s="22"/>
      <c r="H443" s="22"/>
    </row>
    <row r="444" spans="1:8" ht="15.75">
      <c r="A444" s="7" t="s">
        <v>720</v>
      </c>
      <c r="B444" s="8">
        <v>44263</v>
      </c>
      <c r="C444" s="7" t="s">
        <v>253</v>
      </c>
      <c r="D444" s="7" t="s">
        <v>254</v>
      </c>
      <c r="E444" s="9">
        <v>52381.279999999999</v>
      </c>
      <c r="F444" s="24"/>
      <c r="G444" s="22"/>
      <c r="H444" s="23"/>
    </row>
    <row r="445" spans="1:8" ht="15.75">
      <c r="A445" s="7" t="s">
        <v>721</v>
      </c>
      <c r="B445" s="8">
        <v>44263</v>
      </c>
      <c r="C445" s="7" t="s">
        <v>253</v>
      </c>
      <c r="D445" s="7" t="s">
        <v>254</v>
      </c>
      <c r="E445" s="9">
        <v>267363.03999999998</v>
      </c>
      <c r="F445" s="24"/>
      <c r="G445" s="22"/>
      <c r="H445" s="23"/>
    </row>
    <row r="446" spans="1:8" ht="15.75">
      <c r="A446" s="7" t="s">
        <v>722</v>
      </c>
      <c r="B446" s="8">
        <v>44263</v>
      </c>
      <c r="C446" s="7" t="s">
        <v>253</v>
      </c>
      <c r="D446" s="7" t="s">
        <v>254</v>
      </c>
      <c r="E446" s="9">
        <v>124592.14</v>
      </c>
      <c r="F446" s="24"/>
      <c r="G446" s="22"/>
      <c r="H446" s="23"/>
    </row>
    <row r="447" spans="1:8" ht="15.75">
      <c r="A447" s="7" t="s">
        <v>679</v>
      </c>
      <c r="B447" s="8">
        <v>44264</v>
      </c>
      <c r="C447" s="7" t="s">
        <v>253</v>
      </c>
      <c r="D447" s="7" t="s">
        <v>254</v>
      </c>
      <c r="E447" s="9">
        <v>119117.77</v>
      </c>
      <c r="F447" s="24"/>
      <c r="G447" s="22"/>
      <c r="H447" s="22"/>
    </row>
    <row r="448" spans="1:8" ht="15.75">
      <c r="A448" s="7" t="s">
        <v>723</v>
      </c>
      <c r="B448" s="8">
        <v>44263</v>
      </c>
      <c r="C448" s="7" t="s">
        <v>253</v>
      </c>
      <c r="D448" s="7" t="s">
        <v>254</v>
      </c>
      <c r="E448" s="9">
        <v>85842</v>
      </c>
      <c r="F448" s="24"/>
      <c r="G448" s="22"/>
      <c r="H448" s="23"/>
    </row>
    <row r="449" spans="1:8" ht="15.75">
      <c r="A449" s="7" t="s">
        <v>724</v>
      </c>
      <c r="B449" s="8">
        <v>44263</v>
      </c>
      <c r="C449" s="7" t="s">
        <v>253</v>
      </c>
      <c r="D449" s="7" t="s">
        <v>254</v>
      </c>
      <c r="E449" s="9">
        <v>110039.58</v>
      </c>
      <c r="F449" s="24"/>
      <c r="G449" s="22"/>
      <c r="H449" s="23"/>
    </row>
    <row r="450" spans="1:8" ht="15.75">
      <c r="A450" s="7" t="s">
        <v>725</v>
      </c>
      <c r="B450" s="8">
        <v>44263</v>
      </c>
      <c r="C450" s="7" t="s">
        <v>253</v>
      </c>
      <c r="D450" s="7" t="s">
        <v>254</v>
      </c>
      <c r="E450" s="9">
        <v>80337.61</v>
      </c>
      <c r="F450" s="24"/>
      <c r="G450" s="22"/>
      <c r="H450" s="22"/>
    </row>
    <row r="451" spans="1:8" ht="15.75">
      <c r="A451" s="7" t="s">
        <v>726</v>
      </c>
      <c r="B451" s="8">
        <v>44263</v>
      </c>
      <c r="C451" s="7" t="s">
        <v>253</v>
      </c>
      <c r="D451" s="7" t="s">
        <v>254</v>
      </c>
      <c r="E451" s="9">
        <v>120662.89</v>
      </c>
      <c r="F451" s="24"/>
      <c r="G451" s="22"/>
      <c r="H451" s="22"/>
    </row>
    <row r="452" spans="1:8" ht="15.75">
      <c r="A452" s="7" t="s">
        <v>680</v>
      </c>
      <c r="B452" s="8">
        <v>44264</v>
      </c>
      <c r="C452" s="7" t="s">
        <v>253</v>
      </c>
      <c r="D452" s="7" t="s">
        <v>254</v>
      </c>
      <c r="E452" s="9">
        <v>199494.74</v>
      </c>
      <c r="F452" s="24"/>
      <c r="G452" s="22"/>
      <c r="H452" s="23"/>
    </row>
    <row r="453" spans="1:8" ht="15.75">
      <c r="A453" s="7" t="s">
        <v>681</v>
      </c>
      <c r="B453" s="8">
        <v>44264</v>
      </c>
      <c r="C453" s="7" t="s">
        <v>253</v>
      </c>
      <c r="D453" s="7" t="s">
        <v>254</v>
      </c>
      <c r="E453" s="9">
        <v>172619.21</v>
      </c>
      <c r="F453" s="24"/>
      <c r="G453" s="22"/>
      <c r="H453" s="23"/>
    </row>
    <row r="454" spans="1:8" ht="15.75">
      <c r="A454" s="7" t="s">
        <v>682</v>
      </c>
      <c r="B454" s="8">
        <v>44265</v>
      </c>
      <c r="C454" s="7" t="s">
        <v>253</v>
      </c>
      <c r="D454" s="7" t="s">
        <v>254</v>
      </c>
      <c r="E454" s="9">
        <v>67366.55</v>
      </c>
      <c r="F454" s="24"/>
      <c r="G454" s="22"/>
      <c r="H454" s="23"/>
    </row>
    <row r="455" spans="1:8" ht="15.75">
      <c r="A455" s="7" t="s">
        <v>683</v>
      </c>
      <c r="B455" s="8">
        <v>44265</v>
      </c>
      <c r="C455" s="7" t="s">
        <v>253</v>
      </c>
      <c r="D455" s="7" t="s">
        <v>254</v>
      </c>
      <c r="E455" s="9">
        <v>146059.79</v>
      </c>
      <c r="F455" s="24"/>
      <c r="G455" s="22"/>
      <c r="H455" s="23"/>
    </row>
    <row r="456" spans="1:8" ht="15.75">
      <c r="A456" s="7" t="s">
        <v>503</v>
      </c>
      <c r="B456" s="8">
        <v>44291</v>
      </c>
      <c r="C456" s="7" t="s">
        <v>841</v>
      </c>
      <c r="D456" s="7" t="s">
        <v>842</v>
      </c>
      <c r="E456" s="9">
        <v>539217.5</v>
      </c>
      <c r="F456" s="24"/>
      <c r="G456" s="22"/>
      <c r="H456" s="23"/>
    </row>
    <row r="457" spans="1:8" ht="15.75">
      <c r="A457" s="7" t="s">
        <v>1403</v>
      </c>
      <c r="B457" s="8">
        <v>44228</v>
      </c>
      <c r="C457" s="7" t="s">
        <v>430</v>
      </c>
      <c r="D457" s="7" t="s">
        <v>1404</v>
      </c>
      <c r="E457" s="9">
        <v>2808</v>
      </c>
      <c r="F457" s="24"/>
      <c r="G457" s="22"/>
      <c r="H457" s="23"/>
    </row>
    <row r="458" spans="1:8" ht="15.75">
      <c r="A458" s="7" t="s">
        <v>1405</v>
      </c>
      <c r="B458" s="8">
        <v>44228</v>
      </c>
      <c r="C458" s="7" t="s">
        <v>430</v>
      </c>
      <c r="D458" s="7" t="s">
        <v>1404</v>
      </c>
      <c r="E458" s="9">
        <v>936</v>
      </c>
      <c r="F458" s="24"/>
      <c r="G458" s="22"/>
      <c r="H458" s="22"/>
    </row>
    <row r="459" spans="1:8" ht="15.75">
      <c r="A459" s="7" t="s">
        <v>432</v>
      </c>
      <c r="B459" s="8">
        <v>44256</v>
      </c>
      <c r="C459" s="7" t="s">
        <v>430</v>
      </c>
      <c r="D459" s="7" t="s">
        <v>431</v>
      </c>
      <c r="E459" s="9">
        <v>936</v>
      </c>
      <c r="F459" s="24"/>
      <c r="G459" s="22"/>
      <c r="H459" s="22"/>
    </row>
    <row r="460" spans="1:8" ht="15.75">
      <c r="A460" s="7" t="s">
        <v>429</v>
      </c>
      <c r="B460" s="8">
        <v>44256</v>
      </c>
      <c r="C460" s="7" t="s">
        <v>430</v>
      </c>
      <c r="D460" s="7" t="s">
        <v>431</v>
      </c>
      <c r="E460" s="9">
        <v>2808</v>
      </c>
      <c r="F460" s="24"/>
      <c r="G460" s="22"/>
      <c r="H460" s="22"/>
    </row>
    <row r="461" spans="1:8" ht="15.75">
      <c r="A461" s="7" t="s">
        <v>601</v>
      </c>
      <c r="B461" s="8">
        <v>44252</v>
      </c>
      <c r="C461" s="7" t="s">
        <v>1406</v>
      </c>
      <c r="D461" s="7" t="s">
        <v>790</v>
      </c>
      <c r="E461" s="9">
        <v>471026.91</v>
      </c>
      <c r="F461" s="24"/>
      <c r="G461" s="22"/>
      <c r="H461" s="22"/>
    </row>
    <row r="462" spans="1:8" ht="15.75">
      <c r="A462" s="7" t="s">
        <v>470</v>
      </c>
      <c r="B462" s="8">
        <v>44260</v>
      </c>
      <c r="C462" s="7" t="s">
        <v>471</v>
      </c>
      <c r="D462" s="7" t="s">
        <v>472</v>
      </c>
      <c r="E462" s="9">
        <v>9874737.9800000004</v>
      </c>
      <c r="F462" s="24"/>
      <c r="G462" s="22"/>
      <c r="H462" s="22"/>
    </row>
    <row r="463" spans="1:8" ht="15.75">
      <c r="A463" s="7" t="s">
        <v>473</v>
      </c>
      <c r="B463" s="8">
        <v>44260</v>
      </c>
      <c r="C463" s="7" t="s">
        <v>471</v>
      </c>
      <c r="D463" s="7" t="s">
        <v>474</v>
      </c>
      <c r="E463" s="9">
        <v>9874737.9800000004</v>
      </c>
      <c r="F463" s="24"/>
      <c r="G463" s="22"/>
      <c r="H463" s="23"/>
    </row>
    <row r="464" spans="1:8" ht="15.75">
      <c r="A464" s="10" t="s">
        <v>22</v>
      </c>
      <c r="B464" s="8">
        <v>44083</v>
      </c>
      <c r="C464" s="7" t="s">
        <v>23</v>
      </c>
      <c r="D464" s="11" t="s">
        <v>24</v>
      </c>
      <c r="E464" s="9">
        <v>118995.4</v>
      </c>
      <c r="F464" s="24"/>
      <c r="G464" s="22"/>
      <c r="H464" s="23"/>
    </row>
    <row r="465" spans="1:8" ht="15.75">
      <c r="A465" s="10" t="s">
        <v>25</v>
      </c>
      <c r="B465" s="8">
        <v>43713</v>
      </c>
      <c r="C465" s="7" t="s">
        <v>26</v>
      </c>
      <c r="D465" s="11" t="s">
        <v>27</v>
      </c>
      <c r="E465" s="9">
        <v>1107788.1399999999</v>
      </c>
      <c r="F465" s="24"/>
      <c r="G465" s="22"/>
      <c r="H465" s="23"/>
    </row>
    <row r="466" spans="1:8" ht="15.75">
      <c r="A466" s="7" t="s">
        <v>433</v>
      </c>
      <c r="B466" s="8">
        <v>44253</v>
      </c>
      <c r="C466" s="7" t="s">
        <v>434</v>
      </c>
      <c r="D466" s="7" t="s">
        <v>435</v>
      </c>
      <c r="E466" s="9">
        <v>176670.39</v>
      </c>
      <c r="F466" s="24"/>
      <c r="G466" s="22"/>
      <c r="H466" s="23"/>
    </row>
    <row r="467" spans="1:8" ht="15.75">
      <c r="A467" s="7" t="s">
        <v>436</v>
      </c>
      <c r="B467" s="8">
        <v>44251</v>
      </c>
      <c r="C467" s="7" t="s">
        <v>434</v>
      </c>
      <c r="D467" s="7" t="s">
        <v>437</v>
      </c>
      <c r="E467" s="9">
        <v>176670.39</v>
      </c>
      <c r="F467" s="24"/>
      <c r="G467" s="22"/>
      <c r="H467" s="22"/>
    </row>
    <row r="468" spans="1:8" ht="15.75">
      <c r="A468" s="7" t="s">
        <v>28</v>
      </c>
      <c r="B468" s="8">
        <v>44270</v>
      </c>
      <c r="C468" s="7" t="s">
        <v>348</v>
      </c>
      <c r="D468" s="7" t="s">
        <v>333</v>
      </c>
      <c r="E468" s="9">
        <v>3940835.97</v>
      </c>
      <c r="F468" s="24"/>
      <c r="G468" s="22"/>
      <c r="H468" s="23"/>
    </row>
    <row r="469" spans="1:8" ht="15.75">
      <c r="A469" s="10" t="s">
        <v>28</v>
      </c>
      <c r="B469" s="8">
        <v>44028</v>
      </c>
      <c r="C469" s="7" t="s">
        <v>29</v>
      </c>
      <c r="D469" s="11" t="s">
        <v>30</v>
      </c>
      <c r="E469" s="9">
        <v>136468</v>
      </c>
      <c r="F469" s="24"/>
      <c r="G469" s="22"/>
      <c r="H469" s="23"/>
    </row>
    <row r="470" spans="1:8" ht="15.75">
      <c r="A470" s="10" t="s">
        <v>31</v>
      </c>
      <c r="B470" s="8">
        <v>44028</v>
      </c>
      <c r="C470" s="7" t="s">
        <v>29</v>
      </c>
      <c r="D470" s="11" t="s">
        <v>30</v>
      </c>
      <c r="E470" s="9">
        <v>142610</v>
      </c>
      <c r="F470" s="24"/>
      <c r="G470" s="22"/>
      <c r="H470" s="23"/>
    </row>
    <row r="471" spans="1:8" ht="15.75">
      <c r="A471" s="7" t="s">
        <v>88</v>
      </c>
      <c r="B471" s="8">
        <v>44176</v>
      </c>
      <c r="C471" s="7" t="s">
        <v>29</v>
      </c>
      <c r="D471" s="7" t="s">
        <v>89</v>
      </c>
      <c r="E471" s="9">
        <v>98070</v>
      </c>
      <c r="F471" s="24"/>
      <c r="G471" s="22"/>
      <c r="H471" s="23"/>
    </row>
    <row r="472" spans="1:8" ht="15.75">
      <c r="A472" s="7" t="s">
        <v>315</v>
      </c>
      <c r="B472" s="8">
        <v>44263</v>
      </c>
      <c r="C472" s="7" t="s">
        <v>29</v>
      </c>
      <c r="D472" s="7" t="s">
        <v>81</v>
      </c>
      <c r="E472" s="9">
        <v>8987548.3200000003</v>
      </c>
      <c r="F472" s="24"/>
      <c r="G472" s="22"/>
      <c r="H472" s="23"/>
    </row>
    <row r="473" spans="1:8" ht="15.75">
      <c r="A473" s="7" t="s">
        <v>314</v>
      </c>
      <c r="B473" s="8">
        <v>44270</v>
      </c>
      <c r="C473" s="7" t="s">
        <v>29</v>
      </c>
      <c r="D473" s="7" t="s">
        <v>81</v>
      </c>
      <c r="E473" s="9">
        <v>9019805.6500000004</v>
      </c>
      <c r="F473" s="24"/>
      <c r="G473" s="22"/>
      <c r="H473" s="23"/>
    </row>
    <row r="474" spans="1:8" ht="15.75">
      <c r="A474" s="7" t="s">
        <v>493</v>
      </c>
      <c r="B474" s="8">
        <v>44274</v>
      </c>
      <c r="C474" s="7" t="s">
        <v>29</v>
      </c>
      <c r="D474" s="7" t="s">
        <v>494</v>
      </c>
      <c r="E474" s="9">
        <v>7028104.2800000003</v>
      </c>
      <c r="F474" s="24"/>
      <c r="G474" s="22"/>
      <c r="H474" s="23"/>
    </row>
    <row r="475" spans="1:8" ht="15.75">
      <c r="A475" s="10" t="s">
        <v>32</v>
      </c>
      <c r="B475" s="8">
        <v>43634</v>
      </c>
      <c r="C475" s="7" t="s">
        <v>33</v>
      </c>
      <c r="D475" s="11" t="s">
        <v>34</v>
      </c>
      <c r="E475" s="9">
        <v>98105.29</v>
      </c>
      <c r="F475" s="24"/>
      <c r="G475" s="22"/>
      <c r="H475" s="22"/>
    </row>
    <row r="476" spans="1:8" ht="15.75">
      <c r="A476" s="7" t="s">
        <v>307</v>
      </c>
      <c r="B476" s="8">
        <v>44151</v>
      </c>
      <c r="C476" s="7" t="s">
        <v>308</v>
      </c>
      <c r="D476" s="7" t="s">
        <v>309</v>
      </c>
      <c r="E476" s="9">
        <f>249534.29*58.6</f>
        <v>14622709.394000001</v>
      </c>
      <c r="F476" s="24"/>
      <c r="G476" s="22"/>
      <c r="H476" s="23"/>
    </row>
    <row r="477" spans="1:8" ht="15.75">
      <c r="A477" s="7" t="s">
        <v>85</v>
      </c>
      <c r="B477" s="8">
        <v>44186</v>
      </c>
      <c r="C477" s="7" t="s">
        <v>86</v>
      </c>
      <c r="D477" s="7" t="s">
        <v>87</v>
      </c>
      <c r="E477" s="9">
        <v>863833.66</v>
      </c>
      <c r="F477" s="24"/>
      <c r="G477" s="22"/>
      <c r="H477" s="23"/>
    </row>
    <row r="478" spans="1:8" ht="15.75">
      <c r="A478" s="7" t="s">
        <v>1407</v>
      </c>
      <c r="B478" s="8">
        <v>44244</v>
      </c>
      <c r="C478" s="7" t="s">
        <v>228</v>
      </c>
      <c r="D478" s="7" t="s">
        <v>231</v>
      </c>
      <c r="E478" s="9">
        <v>1462374</v>
      </c>
      <c r="F478" s="24"/>
      <c r="G478" s="22"/>
      <c r="H478" s="23"/>
    </row>
    <row r="479" spans="1:8" ht="15.75">
      <c r="A479" s="7" t="s">
        <v>1408</v>
      </c>
      <c r="B479" s="8">
        <v>44244</v>
      </c>
      <c r="C479" s="7" t="s">
        <v>228</v>
      </c>
      <c r="D479" s="7" t="s">
        <v>231</v>
      </c>
      <c r="E479" s="9">
        <v>731187</v>
      </c>
      <c r="F479" s="24"/>
      <c r="G479" s="22"/>
      <c r="H479" s="23"/>
    </row>
    <row r="480" spans="1:8" ht="15.75">
      <c r="A480" s="7" t="s">
        <v>1409</v>
      </c>
      <c r="B480" s="8">
        <v>44244</v>
      </c>
      <c r="C480" s="7" t="s">
        <v>228</v>
      </c>
      <c r="D480" s="7" t="s">
        <v>231</v>
      </c>
      <c r="E480" s="9">
        <v>1462374</v>
      </c>
      <c r="F480" s="24"/>
      <c r="G480" s="22"/>
      <c r="H480" s="23"/>
    </row>
    <row r="481" spans="1:8" ht="15.75">
      <c r="A481" s="7" t="s">
        <v>1410</v>
      </c>
      <c r="B481" s="8">
        <v>44244</v>
      </c>
      <c r="C481" s="7" t="str">
        <f>+C480</f>
        <v>DRONENA</v>
      </c>
      <c r="D481" s="7" t="s">
        <v>231</v>
      </c>
      <c r="E481" s="9">
        <v>731187</v>
      </c>
      <c r="F481" s="24"/>
      <c r="G481" s="22"/>
      <c r="H481" s="23"/>
    </row>
    <row r="482" spans="1:8" ht="15.75">
      <c r="A482" s="7" t="s">
        <v>1411</v>
      </c>
      <c r="B482" s="8">
        <v>44244</v>
      </c>
      <c r="C482" s="7" t="str">
        <f>+C481</f>
        <v>DRONENA</v>
      </c>
      <c r="D482" s="7" t="s">
        <v>231</v>
      </c>
      <c r="E482" s="9">
        <v>731187</v>
      </c>
      <c r="F482" s="24"/>
      <c r="G482" s="22"/>
      <c r="H482" s="23"/>
    </row>
    <row r="483" spans="1:8" ht="15.75">
      <c r="A483" s="7" t="s">
        <v>1412</v>
      </c>
      <c r="B483" s="8">
        <v>44244</v>
      </c>
      <c r="C483" s="7" t="str">
        <f>+C482</f>
        <v>DRONENA</v>
      </c>
      <c r="D483" s="7" t="s">
        <v>231</v>
      </c>
      <c r="E483" s="9">
        <v>731187</v>
      </c>
      <c r="F483" s="24"/>
      <c r="G483" s="22"/>
      <c r="H483" s="23"/>
    </row>
    <row r="484" spans="1:8" ht="15.75">
      <c r="A484" s="7" t="s">
        <v>1413</v>
      </c>
      <c r="B484" s="8">
        <v>44244</v>
      </c>
      <c r="C484" s="7" t="s">
        <v>228</v>
      </c>
      <c r="D484" s="7" t="s">
        <v>231</v>
      </c>
      <c r="E484" s="9">
        <v>731187</v>
      </c>
      <c r="F484" s="24"/>
      <c r="G484" s="22"/>
      <c r="H484" s="23"/>
    </row>
    <row r="485" spans="1:8" ht="15.75">
      <c r="A485" s="7" t="s">
        <v>1414</v>
      </c>
      <c r="B485" s="8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24"/>
      <c r="G485" s="22"/>
      <c r="H485" s="23"/>
    </row>
    <row r="486" spans="1:8" ht="15.75">
      <c r="A486" s="7" t="s">
        <v>855</v>
      </c>
      <c r="B486" s="8">
        <v>44244</v>
      </c>
      <c r="C486" s="7" t="s">
        <v>228</v>
      </c>
      <c r="D486" s="7" t="s">
        <v>229</v>
      </c>
      <c r="E486" s="9">
        <v>116959.83</v>
      </c>
      <c r="F486" s="24"/>
      <c r="G486" s="22"/>
      <c r="H486" s="23"/>
    </row>
    <row r="487" spans="1:8" ht="15.75">
      <c r="A487" s="7" t="s">
        <v>1415</v>
      </c>
      <c r="B487" s="8">
        <v>44244</v>
      </c>
      <c r="C487" s="7" t="str">
        <f>+C486</f>
        <v>DRONENA</v>
      </c>
      <c r="D487" s="7" t="s">
        <v>229</v>
      </c>
      <c r="E487" s="9">
        <v>116959.83</v>
      </c>
      <c r="F487" s="24"/>
      <c r="G487" s="22"/>
      <c r="H487" s="23"/>
    </row>
    <row r="488" spans="1:8" ht="15.75">
      <c r="A488" s="7" t="s">
        <v>1416</v>
      </c>
      <c r="B488" s="8">
        <v>44244</v>
      </c>
      <c r="C488" s="7" t="str">
        <f>+C487</f>
        <v>DRONENA</v>
      </c>
      <c r="D488" s="7" t="s">
        <v>229</v>
      </c>
      <c r="E488" s="9">
        <v>116959.83</v>
      </c>
      <c r="F488" s="24"/>
      <c r="G488" s="22"/>
      <c r="H488" s="23"/>
    </row>
    <row r="489" spans="1:8" ht="15.75">
      <c r="A489" s="7" t="s">
        <v>1417</v>
      </c>
      <c r="B489" s="8">
        <v>44244</v>
      </c>
      <c r="C489" s="7" t="str">
        <f>+C488</f>
        <v>DRONENA</v>
      </c>
      <c r="D489" s="7" t="s">
        <v>229</v>
      </c>
      <c r="E489" s="9">
        <v>116959.83</v>
      </c>
      <c r="F489" s="24"/>
      <c r="G489" s="22"/>
      <c r="H489" s="23"/>
    </row>
    <row r="490" spans="1:8" ht="15.75">
      <c r="A490" s="7" t="s">
        <v>1418</v>
      </c>
      <c r="B490" s="8">
        <v>44244</v>
      </c>
      <c r="C490" s="7" t="str">
        <f>+C489</f>
        <v>DRONENA</v>
      </c>
      <c r="D490" s="7" t="s">
        <v>229</v>
      </c>
      <c r="E490" s="9">
        <v>116959.83</v>
      </c>
      <c r="F490" s="24"/>
      <c r="G490" s="22"/>
      <c r="H490" s="23"/>
    </row>
    <row r="491" spans="1:8" ht="15.75">
      <c r="A491" s="7" t="s">
        <v>1419</v>
      </c>
      <c r="B491" s="8">
        <v>44244</v>
      </c>
      <c r="C491" s="7" t="str">
        <f>+C490</f>
        <v>DRONENA</v>
      </c>
      <c r="D491" s="7" t="s">
        <v>229</v>
      </c>
      <c r="E491" s="9">
        <v>116959.83</v>
      </c>
      <c r="F491" s="24"/>
      <c r="G491" s="22"/>
      <c r="H491" s="23"/>
    </row>
    <row r="492" spans="1:8" ht="15.75">
      <c r="A492" s="7" t="s">
        <v>353</v>
      </c>
      <c r="B492" s="8">
        <v>44265</v>
      </c>
      <c r="C492" s="7" t="s">
        <v>228</v>
      </c>
      <c r="D492" s="7" t="s">
        <v>350</v>
      </c>
      <c r="E492" s="9">
        <v>2193561</v>
      </c>
      <c r="F492" s="24"/>
      <c r="G492" s="22"/>
      <c r="H492" s="23"/>
    </row>
    <row r="493" spans="1:8" ht="15.75">
      <c r="A493" s="7" t="s">
        <v>351</v>
      </c>
      <c r="B493" s="8">
        <v>44265</v>
      </c>
      <c r="C493" s="7" t="s">
        <v>228</v>
      </c>
      <c r="D493" s="7" t="s">
        <v>352</v>
      </c>
      <c r="E493" s="9">
        <v>116959.83</v>
      </c>
      <c r="F493" s="24"/>
      <c r="G493" s="22"/>
      <c r="H493" s="23"/>
    </row>
    <row r="494" spans="1:8" ht="15.75">
      <c r="A494" s="7" t="s">
        <v>349</v>
      </c>
      <c r="B494" s="8">
        <v>44267</v>
      </c>
      <c r="C494" s="7" t="s">
        <v>228</v>
      </c>
      <c r="D494" s="7" t="s">
        <v>350</v>
      </c>
      <c r="E494" s="9">
        <v>731187</v>
      </c>
      <c r="F494" s="24"/>
      <c r="G494" s="22"/>
      <c r="H494" s="23"/>
    </row>
    <row r="495" spans="1:8" ht="15.75">
      <c r="A495" s="7" t="s">
        <v>235</v>
      </c>
      <c r="B495" s="8">
        <v>44244</v>
      </c>
      <c r="C495" s="7" t="s">
        <v>228</v>
      </c>
      <c r="D495" s="7" t="s">
        <v>231</v>
      </c>
      <c r="E495" s="9">
        <v>2193561</v>
      </c>
      <c r="F495" s="24"/>
      <c r="G495" s="22"/>
      <c r="H495" s="23"/>
    </row>
    <row r="496" spans="1:8" ht="15.75">
      <c r="A496" s="7" t="s">
        <v>236</v>
      </c>
      <c r="B496" s="8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24"/>
      <c r="G496" s="22"/>
      <c r="H496" s="23"/>
    </row>
    <row r="497" spans="1:8" ht="15.75">
      <c r="A497" s="10" t="s">
        <v>38</v>
      </c>
      <c r="B497" s="8">
        <v>43753</v>
      </c>
      <c r="C497" s="7" t="s">
        <v>36</v>
      </c>
      <c r="D497" s="11" t="s">
        <v>39</v>
      </c>
      <c r="E497" s="9">
        <v>4261.8999999999996</v>
      </c>
      <c r="F497" s="24"/>
      <c r="G497" s="22"/>
      <c r="H497" s="23"/>
    </row>
    <row r="498" spans="1:8" ht="15.75">
      <c r="A498" s="10" t="s">
        <v>38</v>
      </c>
      <c r="B498" s="8">
        <v>43753</v>
      </c>
      <c r="C498" s="7" t="s">
        <v>36</v>
      </c>
      <c r="D498" s="11" t="s">
        <v>40</v>
      </c>
      <c r="E498" s="9">
        <v>200471.94</v>
      </c>
      <c r="F498" s="24"/>
      <c r="G498" s="22"/>
      <c r="H498" s="23"/>
    </row>
    <row r="499" spans="1:8" ht="15.75">
      <c r="A499" s="10" t="s">
        <v>35</v>
      </c>
      <c r="B499" s="8">
        <v>43753</v>
      </c>
      <c r="C499" s="7" t="s">
        <v>36</v>
      </c>
      <c r="D499" s="11" t="s">
        <v>37</v>
      </c>
      <c r="E499" s="9">
        <v>32427.7</v>
      </c>
      <c r="F499" s="24"/>
      <c r="G499" s="22"/>
      <c r="H499" s="23"/>
    </row>
    <row r="500" spans="1:8" ht="15.75">
      <c r="A500" s="10" t="s">
        <v>44</v>
      </c>
      <c r="B500" s="8">
        <v>43784</v>
      </c>
      <c r="C500" s="7" t="s">
        <v>36</v>
      </c>
      <c r="D500" s="11" t="s">
        <v>39</v>
      </c>
      <c r="E500" s="9">
        <v>3349.95</v>
      </c>
      <c r="F500" s="24"/>
      <c r="G500" s="22"/>
      <c r="H500" s="23"/>
    </row>
    <row r="501" spans="1:8" ht="15.75">
      <c r="A501" s="10" t="s">
        <v>43</v>
      </c>
      <c r="B501" s="8">
        <v>43784</v>
      </c>
      <c r="C501" s="7" t="s">
        <v>36</v>
      </c>
      <c r="D501" s="11" t="s">
        <v>40</v>
      </c>
      <c r="E501" s="9">
        <v>56789.71</v>
      </c>
      <c r="F501" s="24"/>
      <c r="G501" s="22"/>
      <c r="H501" s="23"/>
    </row>
    <row r="502" spans="1:8" ht="15.75">
      <c r="A502" s="10" t="s">
        <v>41</v>
      </c>
      <c r="B502" s="8">
        <v>43784</v>
      </c>
      <c r="C502" s="7" t="s">
        <v>36</v>
      </c>
      <c r="D502" s="11" t="s">
        <v>42</v>
      </c>
      <c r="E502" s="9">
        <v>225.4</v>
      </c>
      <c r="F502" s="24"/>
      <c r="G502" s="22"/>
      <c r="H502" s="23"/>
    </row>
    <row r="503" spans="1:8" ht="15.75">
      <c r="A503" s="10" t="s">
        <v>45</v>
      </c>
      <c r="B503" s="8">
        <v>43784</v>
      </c>
      <c r="C503" s="7" t="s">
        <v>36</v>
      </c>
      <c r="D503" s="11" t="s">
        <v>37</v>
      </c>
      <c r="E503" s="9">
        <v>4934.6499999999996</v>
      </c>
      <c r="F503" s="24"/>
      <c r="G503" s="22"/>
      <c r="H503" s="23"/>
    </row>
    <row r="504" spans="1:8" ht="15.75">
      <c r="A504" s="10" t="s">
        <v>46</v>
      </c>
      <c r="B504" s="8">
        <v>43815</v>
      </c>
      <c r="C504" s="7" t="s">
        <v>36</v>
      </c>
      <c r="D504" s="11" t="s">
        <v>47</v>
      </c>
      <c r="E504" s="9">
        <v>50316.66</v>
      </c>
      <c r="F504" s="24"/>
      <c r="G504" s="22"/>
      <c r="H504" s="23"/>
    </row>
    <row r="505" spans="1:8" ht="15.75">
      <c r="A505" s="10" t="s">
        <v>49</v>
      </c>
      <c r="B505" s="8">
        <v>43815</v>
      </c>
      <c r="C505" s="7" t="s">
        <v>36</v>
      </c>
      <c r="D505" s="11" t="s">
        <v>42</v>
      </c>
      <c r="E505" s="9">
        <v>225.4</v>
      </c>
      <c r="F505" s="24"/>
      <c r="G505" s="22"/>
      <c r="H505" s="23"/>
    </row>
    <row r="506" spans="1:8" ht="15.75">
      <c r="A506" s="10" t="s">
        <v>49</v>
      </c>
      <c r="B506" s="8">
        <v>43815</v>
      </c>
      <c r="C506" s="7" t="s">
        <v>36</v>
      </c>
      <c r="D506" s="11" t="s">
        <v>39</v>
      </c>
      <c r="E506" s="9">
        <v>3469.55</v>
      </c>
      <c r="F506" s="24"/>
      <c r="G506" s="22"/>
      <c r="H506" s="23"/>
    </row>
    <row r="507" spans="1:8" ht="15.75">
      <c r="A507" s="10" t="s">
        <v>48</v>
      </c>
      <c r="B507" s="8">
        <v>43815</v>
      </c>
      <c r="C507" s="7" t="s">
        <v>36</v>
      </c>
      <c r="D507" s="11" t="s">
        <v>37</v>
      </c>
      <c r="E507" s="9">
        <v>4919.7</v>
      </c>
      <c r="F507" s="24"/>
      <c r="G507" s="22"/>
      <c r="H507" s="23"/>
    </row>
    <row r="508" spans="1:8" ht="15.75">
      <c r="A508" s="7" t="s">
        <v>354</v>
      </c>
      <c r="B508" s="8">
        <v>44253</v>
      </c>
      <c r="C508" s="7" t="s">
        <v>355</v>
      </c>
      <c r="D508" s="7" t="s">
        <v>254</v>
      </c>
      <c r="E508" s="9">
        <v>19060.75</v>
      </c>
      <c r="F508" s="24"/>
      <c r="G508" s="22"/>
      <c r="H508" s="23"/>
    </row>
    <row r="509" spans="1:8" ht="15.75">
      <c r="A509" s="7" t="s">
        <v>322</v>
      </c>
      <c r="B509" s="8">
        <v>44253</v>
      </c>
      <c r="C509" s="7" t="s">
        <v>355</v>
      </c>
      <c r="D509" s="7" t="s">
        <v>254</v>
      </c>
      <c r="E509" s="9">
        <v>17766.650000000001</v>
      </c>
      <c r="F509" s="24"/>
      <c r="G509" s="22"/>
      <c r="H509" s="23"/>
    </row>
    <row r="510" spans="1:8" ht="15.75">
      <c r="A510" s="7" t="s">
        <v>356</v>
      </c>
      <c r="B510" s="8">
        <v>44253</v>
      </c>
      <c r="C510" s="7" t="s">
        <v>355</v>
      </c>
      <c r="D510" s="7" t="s">
        <v>254</v>
      </c>
      <c r="E510" s="9">
        <v>39118.51</v>
      </c>
      <c r="F510" s="24"/>
      <c r="G510" s="22"/>
      <c r="H510" s="23"/>
    </row>
    <row r="511" spans="1:8" ht="15.75">
      <c r="A511" s="7" t="s">
        <v>357</v>
      </c>
      <c r="B511" s="8">
        <v>44253</v>
      </c>
      <c r="C511" s="7" t="s">
        <v>355</v>
      </c>
      <c r="D511" s="7" t="s">
        <v>254</v>
      </c>
      <c r="E511" s="9">
        <v>87281.06</v>
      </c>
      <c r="F511" s="24"/>
      <c r="G511" s="22"/>
      <c r="H511" s="23"/>
    </row>
    <row r="512" spans="1:8" ht="15.75">
      <c r="A512" s="7" t="s">
        <v>358</v>
      </c>
      <c r="B512" s="8">
        <v>44253</v>
      </c>
      <c r="C512" s="7" t="s">
        <v>355</v>
      </c>
      <c r="D512" s="7" t="s">
        <v>254</v>
      </c>
      <c r="E512" s="9">
        <v>99140.3</v>
      </c>
      <c r="F512" s="24"/>
      <c r="G512" s="22"/>
      <c r="H512" s="23"/>
    </row>
    <row r="513" spans="1:8" ht="15.75">
      <c r="A513" s="7" t="s">
        <v>324</v>
      </c>
      <c r="B513" s="8">
        <v>44253</v>
      </c>
      <c r="C513" s="7" t="s">
        <v>355</v>
      </c>
      <c r="D513" s="7" t="s">
        <v>254</v>
      </c>
      <c r="E513" s="9">
        <v>51987.55</v>
      </c>
      <c r="F513" s="24"/>
      <c r="G513" s="22"/>
      <c r="H513" s="23"/>
    </row>
    <row r="514" spans="1:8" ht="15.75">
      <c r="A514" s="7" t="s">
        <v>359</v>
      </c>
      <c r="B514" s="8">
        <v>44253</v>
      </c>
      <c r="C514" s="7" t="s">
        <v>355</v>
      </c>
      <c r="D514" s="7" t="s">
        <v>254</v>
      </c>
      <c r="E514" s="9">
        <v>33008.879999999997</v>
      </c>
      <c r="F514" s="24"/>
      <c r="G514" s="22"/>
      <c r="H514" s="23"/>
    </row>
    <row r="515" spans="1:8" ht="15.75">
      <c r="A515" s="7" t="s">
        <v>360</v>
      </c>
      <c r="B515" s="8">
        <v>44253</v>
      </c>
      <c r="C515" s="7" t="s">
        <v>355</v>
      </c>
      <c r="D515" s="7" t="s">
        <v>254</v>
      </c>
      <c r="E515" s="9">
        <v>35049.65</v>
      </c>
      <c r="F515" s="24"/>
      <c r="G515" s="22"/>
      <c r="H515" s="23"/>
    </row>
    <row r="516" spans="1:8" ht="15.75">
      <c r="A516" s="7" t="s">
        <v>361</v>
      </c>
      <c r="B516" s="8">
        <v>44253</v>
      </c>
      <c r="C516" s="7" t="s">
        <v>355</v>
      </c>
      <c r="D516" s="7" t="s">
        <v>254</v>
      </c>
      <c r="E516" s="9">
        <v>5746.96</v>
      </c>
      <c r="F516" s="24"/>
      <c r="G516" s="22"/>
      <c r="H516" s="23"/>
    </row>
    <row r="517" spans="1:8" ht="15.75">
      <c r="A517" s="7" t="s">
        <v>362</v>
      </c>
      <c r="B517" s="8">
        <v>44253</v>
      </c>
      <c r="C517" s="7" t="s">
        <v>355</v>
      </c>
      <c r="D517" s="7" t="s">
        <v>254</v>
      </c>
      <c r="E517" s="9">
        <v>22960.34</v>
      </c>
      <c r="F517" s="24"/>
      <c r="G517" s="22"/>
      <c r="H517" s="23"/>
    </row>
    <row r="518" spans="1:8" ht="15.75">
      <c r="A518" s="7" t="s">
        <v>363</v>
      </c>
      <c r="B518" s="8">
        <v>44253</v>
      </c>
      <c r="C518" s="7" t="s">
        <v>355</v>
      </c>
      <c r="D518" s="7" t="s">
        <v>254</v>
      </c>
      <c r="E518" s="9">
        <v>23475.279999999999</v>
      </c>
      <c r="F518" s="24"/>
      <c r="G518" s="22"/>
      <c r="H518" s="23"/>
    </row>
    <row r="519" spans="1:8" ht="15.75">
      <c r="A519" s="7" t="s">
        <v>365</v>
      </c>
      <c r="B519" s="8">
        <v>44253</v>
      </c>
      <c r="C519" s="7" t="s">
        <v>355</v>
      </c>
      <c r="D519" s="7" t="s">
        <v>254</v>
      </c>
      <c r="E519" s="9">
        <v>3430.85</v>
      </c>
      <c r="F519" s="24"/>
      <c r="G519" s="22"/>
      <c r="H519" s="23"/>
    </row>
    <row r="520" spans="1:8" ht="15.75">
      <c r="A520" s="7" t="s">
        <v>364</v>
      </c>
      <c r="B520" s="8">
        <v>44253</v>
      </c>
      <c r="C520" s="7" t="s">
        <v>355</v>
      </c>
      <c r="D520" s="7" t="s">
        <v>254</v>
      </c>
      <c r="E520" s="9">
        <v>48177.04</v>
      </c>
      <c r="F520" s="24"/>
      <c r="G520" s="22"/>
      <c r="H520" s="23"/>
    </row>
    <row r="521" spans="1:8" ht="15.75">
      <c r="A521" s="7" t="s">
        <v>366</v>
      </c>
      <c r="B521" s="8">
        <v>44253</v>
      </c>
      <c r="C521" s="7" t="s">
        <v>355</v>
      </c>
      <c r="D521" s="7" t="s">
        <v>254</v>
      </c>
      <c r="E521" s="9">
        <v>22507.56</v>
      </c>
      <c r="F521" s="24"/>
      <c r="G521" s="22"/>
      <c r="H521" s="23"/>
    </row>
    <row r="522" spans="1:8" ht="15.75">
      <c r="A522" s="7" t="s">
        <v>367</v>
      </c>
      <c r="B522" s="8">
        <v>44253</v>
      </c>
      <c r="C522" s="7" t="s">
        <v>355</v>
      </c>
      <c r="D522" s="7" t="s">
        <v>254</v>
      </c>
      <c r="E522" s="9">
        <v>80038.63</v>
      </c>
      <c r="F522" s="24"/>
      <c r="G522" s="22"/>
      <c r="H522" s="23"/>
    </row>
    <row r="523" spans="1:8" ht="15.75">
      <c r="A523" s="7" t="s">
        <v>368</v>
      </c>
      <c r="B523" s="8">
        <v>44253</v>
      </c>
      <c r="C523" s="7" t="s">
        <v>355</v>
      </c>
      <c r="D523" s="7" t="s">
        <v>254</v>
      </c>
      <c r="E523" s="9">
        <v>24423.21</v>
      </c>
      <c r="F523" s="24"/>
      <c r="G523" s="22"/>
      <c r="H523" s="23"/>
    </row>
    <row r="524" spans="1:8" ht="15.75">
      <c r="A524" s="7" t="s">
        <v>369</v>
      </c>
      <c r="B524" s="8">
        <v>44253</v>
      </c>
      <c r="C524" s="7" t="s">
        <v>355</v>
      </c>
      <c r="D524" s="7" t="s">
        <v>254</v>
      </c>
      <c r="E524" s="9">
        <v>13940.02</v>
      </c>
      <c r="F524" s="24"/>
      <c r="G524" s="22"/>
      <c r="H524" s="23"/>
    </row>
    <row r="525" spans="1:8" ht="15.75">
      <c r="A525" s="7" t="s">
        <v>370</v>
      </c>
      <c r="B525" s="8">
        <v>44253</v>
      </c>
      <c r="C525" s="7" t="s">
        <v>355</v>
      </c>
      <c r="D525" s="7" t="s">
        <v>254</v>
      </c>
      <c r="E525" s="9">
        <v>95483.82</v>
      </c>
      <c r="F525" s="24"/>
      <c r="G525" s="22"/>
      <c r="H525" s="23"/>
    </row>
    <row r="526" spans="1:8" ht="15.75">
      <c r="A526" s="7" t="s">
        <v>371</v>
      </c>
      <c r="B526" s="8">
        <v>44253</v>
      </c>
      <c r="C526" s="7" t="s">
        <v>355</v>
      </c>
      <c r="D526" s="7" t="s">
        <v>254</v>
      </c>
      <c r="E526" s="9">
        <v>40938.65</v>
      </c>
      <c r="F526" s="24"/>
      <c r="G526" s="22"/>
      <c r="H526" s="23"/>
    </row>
    <row r="527" spans="1:8" ht="15.75">
      <c r="A527" s="7" t="s">
        <v>326</v>
      </c>
      <c r="B527" s="8">
        <v>44253</v>
      </c>
      <c r="C527" s="7" t="s">
        <v>355</v>
      </c>
      <c r="D527" s="7" t="s">
        <v>254</v>
      </c>
      <c r="E527" s="9">
        <v>97163.27</v>
      </c>
      <c r="F527" s="24"/>
      <c r="G527" s="22"/>
      <c r="H527" s="23"/>
    </row>
    <row r="528" spans="1:8" ht="15.75">
      <c r="A528" s="7" t="s">
        <v>328</v>
      </c>
      <c r="B528" s="8">
        <v>44253</v>
      </c>
      <c r="C528" s="7" t="s">
        <v>355</v>
      </c>
      <c r="D528" s="7" t="s">
        <v>254</v>
      </c>
      <c r="E528" s="9">
        <v>16685.05</v>
      </c>
      <c r="F528" s="24"/>
      <c r="G528" s="22"/>
      <c r="H528" s="23"/>
    </row>
    <row r="529" spans="1:8" ht="15.75">
      <c r="A529" s="7" t="s">
        <v>372</v>
      </c>
      <c r="B529" s="8">
        <v>44253</v>
      </c>
      <c r="C529" s="7" t="s">
        <v>355</v>
      </c>
      <c r="D529" s="7" t="s">
        <v>254</v>
      </c>
      <c r="E529" s="9">
        <v>12393.42</v>
      </c>
      <c r="F529" s="24"/>
      <c r="G529" s="22"/>
      <c r="H529" s="23"/>
    </row>
    <row r="530" spans="1:8" ht="15.75">
      <c r="A530" s="7" t="s">
        <v>373</v>
      </c>
      <c r="B530" s="8">
        <v>44253</v>
      </c>
      <c r="C530" s="7" t="s">
        <v>355</v>
      </c>
      <c r="D530" s="7" t="s">
        <v>254</v>
      </c>
      <c r="E530" s="9">
        <v>17239.7</v>
      </c>
      <c r="F530" s="24"/>
      <c r="G530" s="22"/>
      <c r="H530" s="23"/>
    </row>
    <row r="531" spans="1:8" ht="15.75">
      <c r="A531" s="7" t="s">
        <v>374</v>
      </c>
      <c r="B531" s="8">
        <v>44253</v>
      </c>
      <c r="C531" s="7" t="s">
        <v>355</v>
      </c>
      <c r="D531" s="7" t="s">
        <v>254</v>
      </c>
      <c r="E531" s="9">
        <v>74054.83</v>
      </c>
      <c r="F531" s="24"/>
      <c r="G531" s="22"/>
      <c r="H531" s="23"/>
    </row>
    <row r="532" spans="1:8" ht="15.75">
      <c r="A532" s="7" t="s">
        <v>375</v>
      </c>
      <c r="B532" s="8">
        <v>44253</v>
      </c>
      <c r="C532" s="7" t="s">
        <v>355</v>
      </c>
      <c r="D532" s="7" t="s">
        <v>254</v>
      </c>
      <c r="E532" s="9">
        <v>85177.29</v>
      </c>
      <c r="F532" s="24"/>
      <c r="G532" s="22"/>
      <c r="H532" s="23"/>
    </row>
    <row r="533" spans="1:8" ht="15.75">
      <c r="A533" s="7" t="s">
        <v>376</v>
      </c>
      <c r="B533" s="8">
        <v>44253</v>
      </c>
      <c r="C533" s="7" t="s">
        <v>355</v>
      </c>
      <c r="D533" s="7" t="s">
        <v>254</v>
      </c>
      <c r="E533" s="9">
        <v>20660.14</v>
      </c>
      <c r="F533" s="24"/>
      <c r="G533" s="22"/>
      <c r="H533" s="23"/>
    </row>
    <row r="534" spans="1:8" ht="15.75">
      <c r="A534" s="7" t="s">
        <v>377</v>
      </c>
      <c r="B534" s="8">
        <v>44253</v>
      </c>
      <c r="C534" s="7" t="s">
        <v>355</v>
      </c>
      <c r="D534" s="7" t="s">
        <v>254</v>
      </c>
      <c r="E534" s="9">
        <v>22589.15</v>
      </c>
      <c r="F534" s="24"/>
      <c r="G534" s="22"/>
      <c r="H534" s="23"/>
    </row>
    <row r="535" spans="1:8" ht="15.75">
      <c r="A535" s="7" t="s">
        <v>378</v>
      </c>
      <c r="B535" s="8">
        <v>44253</v>
      </c>
      <c r="C535" s="7" t="s">
        <v>355</v>
      </c>
      <c r="D535" s="7" t="s">
        <v>254</v>
      </c>
      <c r="E535" s="9">
        <v>197991.49</v>
      </c>
      <c r="F535" s="24"/>
      <c r="G535" s="22"/>
      <c r="H535" s="23"/>
    </row>
    <row r="536" spans="1:8" ht="15.75">
      <c r="A536" s="7" t="s">
        <v>379</v>
      </c>
      <c r="B536" s="8">
        <v>44253</v>
      </c>
      <c r="C536" s="7" t="s">
        <v>355</v>
      </c>
      <c r="D536" s="7" t="s">
        <v>254</v>
      </c>
      <c r="E536" s="9">
        <v>12797.69</v>
      </c>
      <c r="F536" s="24"/>
      <c r="G536" s="22"/>
      <c r="H536" s="23"/>
    </row>
    <row r="537" spans="1:8" ht="15.75">
      <c r="A537" s="7" t="s">
        <v>380</v>
      </c>
      <c r="B537" s="8">
        <v>44253</v>
      </c>
      <c r="C537" s="7" t="s">
        <v>355</v>
      </c>
      <c r="D537" s="7" t="s">
        <v>254</v>
      </c>
      <c r="E537" s="9">
        <v>44679.89</v>
      </c>
      <c r="F537" s="24"/>
      <c r="G537" s="22"/>
      <c r="H537" s="23"/>
    </row>
    <row r="538" spans="1:8" ht="15.75">
      <c r="A538" s="7" t="s">
        <v>381</v>
      </c>
      <c r="B538" s="8">
        <v>44253</v>
      </c>
      <c r="C538" s="7" t="s">
        <v>355</v>
      </c>
      <c r="D538" s="7" t="s">
        <v>254</v>
      </c>
      <c r="E538" s="9">
        <v>50939.75</v>
      </c>
      <c r="F538" s="24"/>
      <c r="G538" s="22"/>
      <c r="H538" s="23"/>
    </row>
    <row r="539" spans="1:8" ht="15.75">
      <c r="A539" s="7" t="s">
        <v>382</v>
      </c>
      <c r="B539" s="8">
        <v>44253</v>
      </c>
      <c r="C539" s="7" t="s">
        <v>355</v>
      </c>
      <c r="D539" s="7" t="s">
        <v>254</v>
      </c>
      <c r="E539" s="9">
        <v>39704.269999999997</v>
      </c>
      <c r="F539" s="24"/>
      <c r="G539" s="22"/>
      <c r="H539" s="23"/>
    </row>
    <row r="540" spans="1:8" ht="15.75">
      <c r="A540" s="7" t="s">
        <v>383</v>
      </c>
      <c r="B540" s="8">
        <v>44253</v>
      </c>
      <c r="C540" s="7" t="s">
        <v>355</v>
      </c>
      <c r="D540" s="7" t="s">
        <v>254</v>
      </c>
      <c r="E540" s="9">
        <v>43105.46</v>
      </c>
      <c r="F540" s="24"/>
      <c r="G540" s="22"/>
      <c r="H540" s="23"/>
    </row>
    <row r="541" spans="1:8" ht="15.75">
      <c r="A541" s="7" t="s">
        <v>518</v>
      </c>
      <c r="B541" s="8">
        <v>44253</v>
      </c>
      <c r="C541" s="7" t="s">
        <v>355</v>
      </c>
      <c r="D541" s="7" t="s">
        <v>254</v>
      </c>
      <c r="E541" s="9">
        <v>23940.66</v>
      </c>
      <c r="F541" s="24"/>
      <c r="G541" s="22"/>
      <c r="H541" s="23"/>
    </row>
    <row r="542" spans="1:8" ht="15.75">
      <c r="A542" s="7" t="s">
        <v>519</v>
      </c>
      <c r="B542" s="8">
        <v>44253</v>
      </c>
      <c r="C542" s="7" t="s">
        <v>355</v>
      </c>
      <c r="D542" s="7" t="s">
        <v>254</v>
      </c>
      <c r="E542" s="9">
        <v>24690.2</v>
      </c>
      <c r="F542" s="24"/>
      <c r="G542" s="22"/>
      <c r="H542" s="23"/>
    </row>
    <row r="543" spans="1:8" ht="15.75">
      <c r="A543" s="7" t="s">
        <v>520</v>
      </c>
      <c r="B543" s="8">
        <v>44253</v>
      </c>
      <c r="C543" s="7" t="s">
        <v>355</v>
      </c>
      <c r="D543" s="7" t="s">
        <v>254</v>
      </c>
      <c r="E543" s="9">
        <v>32587.42</v>
      </c>
      <c r="F543" s="24"/>
      <c r="G543" s="22"/>
      <c r="H543" s="23"/>
    </row>
    <row r="544" spans="1:8" ht="15.75">
      <c r="A544" s="7" t="s">
        <v>521</v>
      </c>
      <c r="B544" s="8">
        <v>44253</v>
      </c>
      <c r="C544" s="7" t="s">
        <v>355</v>
      </c>
      <c r="D544" s="7" t="s">
        <v>254</v>
      </c>
      <c r="E544" s="9">
        <v>21921.16</v>
      </c>
      <c r="F544" s="24"/>
      <c r="G544" s="22"/>
      <c r="H544" s="23"/>
    </row>
    <row r="545" spans="1:8" ht="15.75">
      <c r="A545" s="7" t="s">
        <v>522</v>
      </c>
      <c r="B545" s="8">
        <v>44253</v>
      </c>
      <c r="C545" s="7" t="s">
        <v>355</v>
      </c>
      <c r="D545" s="7" t="s">
        <v>254</v>
      </c>
      <c r="E545" s="9">
        <v>58971.53</v>
      </c>
      <c r="F545" s="24"/>
      <c r="G545" s="22"/>
      <c r="H545" s="23"/>
    </row>
    <row r="546" spans="1:8" ht="15.75">
      <c r="A546" s="7" t="s">
        <v>523</v>
      </c>
      <c r="B546" s="8">
        <v>44253</v>
      </c>
      <c r="C546" s="7" t="s">
        <v>355</v>
      </c>
      <c r="D546" s="7" t="s">
        <v>254</v>
      </c>
      <c r="E546" s="9">
        <v>3968.58</v>
      </c>
      <c r="F546" s="24"/>
      <c r="G546" s="22"/>
      <c r="H546" s="23"/>
    </row>
    <row r="547" spans="1:8" ht="15.75">
      <c r="A547" s="7" t="s">
        <v>524</v>
      </c>
      <c r="B547" s="8">
        <v>44253</v>
      </c>
      <c r="C547" s="7" t="s">
        <v>355</v>
      </c>
      <c r="D547" s="7" t="s">
        <v>254</v>
      </c>
      <c r="E547" s="9">
        <v>3076.83</v>
      </c>
      <c r="F547" s="24"/>
      <c r="G547" s="22"/>
      <c r="H547" s="23"/>
    </row>
    <row r="548" spans="1:8" ht="15.75">
      <c r="A548" s="7" t="s">
        <v>525</v>
      </c>
      <c r="B548" s="8">
        <v>44253</v>
      </c>
      <c r="C548" s="7" t="s">
        <v>355</v>
      </c>
      <c r="D548" s="7" t="s">
        <v>254</v>
      </c>
      <c r="E548" s="9">
        <v>140303.42000000001</v>
      </c>
      <c r="F548" s="24"/>
      <c r="G548" s="22"/>
      <c r="H548" s="23"/>
    </row>
    <row r="549" spans="1:8" ht="15.75">
      <c r="A549" s="7" t="s">
        <v>526</v>
      </c>
      <c r="B549" s="8">
        <v>44253</v>
      </c>
      <c r="C549" s="7" t="s">
        <v>355</v>
      </c>
      <c r="D549" s="7" t="s">
        <v>254</v>
      </c>
      <c r="E549" s="9">
        <v>27849.69</v>
      </c>
      <c r="F549" s="24"/>
      <c r="G549" s="22"/>
      <c r="H549" s="23"/>
    </row>
    <row r="550" spans="1:8" ht="15.75">
      <c r="A550" s="7" t="s">
        <v>527</v>
      </c>
      <c r="B550" s="8">
        <v>44253</v>
      </c>
      <c r="C550" s="7" t="s">
        <v>355</v>
      </c>
      <c r="D550" s="7" t="s">
        <v>254</v>
      </c>
      <c r="E550" s="9">
        <v>20616.650000000001</v>
      </c>
      <c r="F550" s="24"/>
      <c r="G550" s="22"/>
      <c r="H550" s="23"/>
    </row>
    <row r="551" spans="1:8" ht="15.75">
      <c r="A551" s="7" t="s">
        <v>384</v>
      </c>
      <c r="B551" s="8">
        <v>44253</v>
      </c>
      <c r="C551" s="7" t="s">
        <v>355</v>
      </c>
      <c r="D551" s="7" t="s">
        <v>254</v>
      </c>
      <c r="E551" s="9">
        <v>8895.85</v>
      </c>
      <c r="F551" s="24"/>
      <c r="G551" s="22"/>
      <c r="H551" s="23"/>
    </row>
    <row r="552" spans="1:8" ht="15.75">
      <c r="A552" s="7" t="s">
        <v>385</v>
      </c>
      <c r="B552" s="8">
        <v>44253</v>
      </c>
      <c r="C552" s="7" t="s">
        <v>355</v>
      </c>
      <c r="D552" s="7" t="s">
        <v>254</v>
      </c>
      <c r="E552" s="9">
        <v>7810.98</v>
      </c>
      <c r="F552" s="24"/>
      <c r="G552" s="22"/>
      <c r="H552" s="23"/>
    </row>
    <row r="553" spans="1:8" ht="15.75">
      <c r="A553" s="7" t="s">
        <v>386</v>
      </c>
      <c r="B553" s="8">
        <v>44253</v>
      </c>
      <c r="C553" s="7" t="s">
        <v>355</v>
      </c>
      <c r="D553" s="7" t="s">
        <v>254</v>
      </c>
      <c r="E553" s="9">
        <v>15979.3</v>
      </c>
      <c r="F553" s="24"/>
      <c r="G553" s="22"/>
      <c r="H553" s="23"/>
    </row>
    <row r="554" spans="1:8" ht="15.75">
      <c r="A554" s="7" t="s">
        <v>387</v>
      </c>
      <c r="B554" s="8">
        <v>44253</v>
      </c>
      <c r="C554" s="7" t="s">
        <v>355</v>
      </c>
      <c r="D554" s="7" t="s">
        <v>254</v>
      </c>
      <c r="E554" s="9">
        <v>73774.52</v>
      </c>
      <c r="F554" s="24"/>
      <c r="G554" s="22"/>
      <c r="H554" s="23"/>
    </row>
    <row r="555" spans="1:8" ht="15.75">
      <c r="A555" s="7" t="s">
        <v>388</v>
      </c>
      <c r="B555" s="8">
        <v>44253</v>
      </c>
      <c r="C555" s="7" t="s">
        <v>355</v>
      </c>
      <c r="D555" s="7" t="s">
        <v>254</v>
      </c>
      <c r="E555" s="9">
        <v>38849.75</v>
      </c>
      <c r="F555" s="24"/>
      <c r="G555" s="22"/>
      <c r="H555" s="23"/>
    </row>
    <row r="556" spans="1:8" ht="15.75">
      <c r="A556" s="7" t="s">
        <v>745</v>
      </c>
      <c r="B556" s="8">
        <v>44253</v>
      </c>
      <c r="C556" s="7" t="s">
        <v>355</v>
      </c>
      <c r="D556" s="7" t="s">
        <v>254</v>
      </c>
      <c r="E556" s="9">
        <v>8705.7900000000009</v>
      </c>
      <c r="F556" s="24"/>
      <c r="G556" s="22"/>
      <c r="H556" s="23"/>
    </row>
    <row r="557" spans="1:8" ht="15.75">
      <c r="A557" s="7" t="s">
        <v>746</v>
      </c>
      <c r="B557" s="8">
        <v>44253</v>
      </c>
      <c r="C557" s="7" t="s">
        <v>355</v>
      </c>
      <c r="D557" s="7" t="s">
        <v>254</v>
      </c>
      <c r="E557" s="9">
        <v>23133.9</v>
      </c>
      <c r="F557" s="24"/>
      <c r="G557" s="22"/>
      <c r="H557" s="23"/>
    </row>
    <row r="558" spans="1:8" ht="15.75">
      <c r="A558" s="7" t="s">
        <v>747</v>
      </c>
      <c r="B558" s="8">
        <v>44253</v>
      </c>
      <c r="C558" s="7" t="s">
        <v>355</v>
      </c>
      <c r="D558" s="7" t="s">
        <v>254</v>
      </c>
      <c r="E558" s="9">
        <v>11062.5</v>
      </c>
      <c r="F558" s="24"/>
      <c r="G558" s="22"/>
      <c r="H558" s="23"/>
    </row>
    <row r="559" spans="1:8" ht="15.75">
      <c r="A559" s="7" t="s">
        <v>389</v>
      </c>
      <c r="B559" s="8">
        <v>44253</v>
      </c>
      <c r="C559" s="7" t="s">
        <v>355</v>
      </c>
      <c r="D559" s="7" t="s">
        <v>254</v>
      </c>
      <c r="E559" s="9">
        <v>121686.16</v>
      </c>
      <c r="F559" s="24"/>
      <c r="G559" s="22"/>
      <c r="H559" s="23"/>
    </row>
    <row r="560" spans="1:8" ht="15.75">
      <c r="A560" s="7" t="s">
        <v>390</v>
      </c>
      <c r="B560" s="8">
        <v>44253</v>
      </c>
      <c r="C560" s="7" t="s">
        <v>355</v>
      </c>
      <c r="D560" s="7" t="s">
        <v>254</v>
      </c>
      <c r="E560" s="9">
        <v>12964.61</v>
      </c>
      <c r="F560" s="24"/>
      <c r="G560" s="22"/>
      <c r="H560" s="23"/>
    </row>
    <row r="561" spans="1:8" ht="15.75">
      <c r="A561" s="7" t="s">
        <v>391</v>
      </c>
      <c r="B561" s="8">
        <v>44253</v>
      </c>
      <c r="C561" s="7" t="s">
        <v>355</v>
      </c>
      <c r="D561" s="7" t="s">
        <v>254</v>
      </c>
      <c r="E561" s="9">
        <v>22832.82</v>
      </c>
      <c r="F561" s="24"/>
      <c r="G561" s="22"/>
      <c r="H561" s="23"/>
    </row>
    <row r="562" spans="1:8" ht="15.75">
      <c r="A562" s="7" t="s">
        <v>748</v>
      </c>
      <c r="B562" s="8">
        <v>44253</v>
      </c>
      <c r="C562" s="7" t="s">
        <v>355</v>
      </c>
      <c r="D562" s="7" t="s">
        <v>254</v>
      </c>
      <c r="E562" s="9">
        <v>97050.74</v>
      </c>
      <c r="F562" s="24"/>
      <c r="G562" s="22"/>
      <c r="H562" s="23"/>
    </row>
    <row r="563" spans="1:8" ht="15.75">
      <c r="A563" s="7" t="s">
        <v>392</v>
      </c>
      <c r="B563" s="8">
        <v>44253</v>
      </c>
      <c r="C563" s="7" t="s">
        <v>355</v>
      </c>
      <c r="D563" s="7" t="s">
        <v>254</v>
      </c>
      <c r="E563" s="9">
        <v>15706.78</v>
      </c>
      <c r="F563" s="24"/>
      <c r="G563" s="22"/>
      <c r="H563" s="23"/>
    </row>
    <row r="564" spans="1:8" ht="15.75">
      <c r="A564" s="7" t="s">
        <v>393</v>
      </c>
      <c r="B564" s="8">
        <v>44253</v>
      </c>
      <c r="C564" s="7" t="s">
        <v>355</v>
      </c>
      <c r="D564" s="7" t="s">
        <v>254</v>
      </c>
      <c r="E564" s="9">
        <v>76839.16</v>
      </c>
      <c r="F564" s="24"/>
      <c r="G564" s="22"/>
      <c r="H564" s="23"/>
    </row>
    <row r="565" spans="1:8" ht="15.75">
      <c r="A565" s="7" t="s">
        <v>508</v>
      </c>
      <c r="B565" s="8">
        <v>44253</v>
      </c>
      <c r="C565" s="7" t="s">
        <v>355</v>
      </c>
      <c r="D565" s="7" t="s">
        <v>254</v>
      </c>
      <c r="E565" s="9">
        <v>37704.65</v>
      </c>
      <c r="F565" s="24"/>
      <c r="G565" s="22"/>
      <c r="H565" s="22"/>
    </row>
    <row r="566" spans="1:8" ht="15.75">
      <c r="A566" s="7" t="s">
        <v>509</v>
      </c>
      <c r="B566" s="8">
        <v>44253</v>
      </c>
      <c r="C566" s="7" t="s">
        <v>355</v>
      </c>
      <c r="D566" s="7" t="s">
        <v>254</v>
      </c>
      <c r="E566" s="9">
        <v>61776.79</v>
      </c>
      <c r="F566" s="24"/>
      <c r="G566" s="22"/>
      <c r="H566" s="22"/>
    </row>
    <row r="567" spans="1:8" ht="15.75">
      <c r="A567" s="7" t="s">
        <v>510</v>
      </c>
      <c r="B567" s="8">
        <v>44253</v>
      </c>
      <c r="C567" s="7" t="s">
        <v>355</v>
      </c>
      <c r="D567" s="7" t="s">
        <v>254</v>
      </c>
      <c r="E567" s="9">
        <v>33460.43</v>
      </c>
      <c r="F567" s="24"/>
      <c r="G567" s="22"/>
      <c r="H567" s="22"/>
    </row>
    <row r="568" spans="1:8" ht="15.75">
      <c r="A568" s="7" t="s">
        <v>749</v>
      </c>
      <c r="B568" s="8">
        <v>44253</v>
      </c>
      <c r="C568" s="7" t="s">
        <v>355</v>
      </c>
      <c r="D568" s="7" t="s">
        <v>254</v>
      </c>
      <c r="E568" s="9">
        <v>14008.18</v>
      </c>
      <c r="F568" s="24"/>
      <c r="G568" s="22"/>
      <c r="H568" s="23"/>
    </row>
    <row r="569" spans="1:8" ht="15.75">
      <c r="A569" s="7" t="s">
        <v>511</v>
      </c>
      <c r="B569" s="8">
        <v>44253</v>
      </c>
      <c r="C569" s="7" t="s">
        <v>355</v>
      </c>
      <c r="D569" s="7" t="s">
        <v>254</v>
      </c>
      <c r="E569" s="9">
        <v>24168.55</v>
      </c>
      <c r="F569" s="24"/>
      <c r="G569" s="22"/>
      <c r="H569" s="23"/>
    </row>
    <row r="570" spans="1:8" ht="15.75">
      <c r="A570" s="7" t="s">
        <v>512</v>
      </c>
      <c r="B570" s="8">
        <v>44253</v>
      </c>
      <c r="C570" s="7" t="s">
        <v>355</v>
      </c>
      <c r="D570" s="7" t="s">
        <v>254</v>
      </c>
      <c r="E570" s="9">
        <v>34902.92</v>
      </c>
      <c r="F570" s="24"/>
      <c r="G570" s="22"/>
      <c r="H570" s="23"/>
    </row>
    <row r="571" spans="1:8" ht="15.75">
      <c r="A571" s="7" t="s">
        <v>513</v>
      </c>
      <c r="B571" s="8">
        <v>44253</v>
      </c>
      <c r="C571" s="7" t="s">
        <v>355</v>
      </c>
      <c r="D571" s="7" t="s">
        <v>254</v>
      </c>
      <c r="E571" s="9">
        <v>27454.65</v>
      </c>
      <c r="F571" s="24"/>
      <c r="G571" s="22"/>
      <c r="H571" s="23"/>
    </row>
    <row r="572" spans="1:8" ht="15.75">
      <c r="A572" s="7" t="s">
        <v>514</v>
      </c>
      <c r="B572" s="8">
        <v>44253</v>
      </c>
      <c r="C572" s="7" t="s">
        <v>355</v>
      </c>
      <c r="D572" s="7" t="s">
        <v>254</v>
      </c>
      <c r="E572" s="9">
        <v>9773.4699999999993</v>
      </c>
      <c r="F572" s="24"/>
      <c r="G572" s="22"/>
      <c r="H572" s="23"/>
    </row>
    <row r="573" spans="1:8" ht="15.75">
      <c r="A573" s="7" t="s">
        <v>515</v>
      </c>
      <c r="B573" s="8">
        <v>44253</v>
      </c>
      <c r="C573" s="7" t="s">
        <v>355</v>
      </c>
      <c r="D573" s="7" t="s">
        <v>254</v>
      </c>
      <c r="E573" s="9">
        <v>5786.66</v>
      </c>
      <c r="F573" s="24"/>
      <c r="G573" s="22"/>
      <c r="H573" s="22"/>
    </row>
    <row r="574" spans="1:8" ht="15.75">
      <c r="A574" s="7" t="s">
        <v>516</v>
      </c>
      <c r="B574" s="8">
        <v>44253</v>
      </c>
      <c r="C574" s="7" t="s">
        <v>355</v>
      </c>
      <c r="D574" s="7" t="s">
        <v>254</v>
      </c>
      <c r="E574" s="9">
        <v>62108.05</v>
      </c>
      <c r="F574" s="24"/>
      <c r="G574" s="22"/>
      <c r="H574" s="23"/>
    </row>
    <row r="575" spans="1:8" ht="15.75">
      <c r="A575" s="7" t="s">
        <v>517</v>
      </c>
      <c r="B575" s="8">
        <v>44253</v>
      </c>
      <c r="C575" s="7" t="s">
        <v>355</v>
      </c>
      <c r="D575" s="7" t="s">
        <v>254</v>
      </c>
      <c r="E575" s="9">
        <v>18252.599999999999</v>
      </c>
      <c r="F575" s="24"/>
      <c r="G575" s="22"/>
      <c r="H575" s="23"/>
    </row>
    <row r="576" spans="1:8" ht="15.75">
      <c r="A576" s="7" t="s">
        <v>750</v>
      </c>
      <c r="B576" s="8">
        <v>44253</v>
      </c>
      <c r="C576" s="7" t="s">
        <v>355</v>
      </c>
      <c r="D576" s="7" t="s">
        <v>254</v>
      </c>
      <c r="E576" s="9">
        <v>10525.46</v>
      </c>
      <c r="F576" s="24"/>
      <c r="G576" s="22"/>
      <c r="H576" s="23"/>
    </row>
    <row r="577" spans="1:8" ht="15.75">
      <c r="A577" s="7" t="s">
        <v>528</v>
      </c>
      <c r="B577" s="8">
        <v>44253</v>
      </c>
      <c r="C577" s="7" t="s">
        <v>355</v>
      </c>
      <c r="D577" s="7" t="s">
        <v>254</v>
      </c>
      <c r="E577" s="9">
        <v>211518.72</v>
      </c>
      <c r="F577" s="24"/>
      <c r="G577" s="22"/>
      <c r="H577" s="23"/>
    </row>
    <row r="578" spans="1:8" ht="15.75">
      <c r="A578" s="7" t="s">
        <v>751</v>
      </c>
      <c r="B578" s="8">
        <v>44253</v>
      </c>
      <c r="C578" s="7" t="s">
        <v>355</v>
      </c>
      <c r="D578" s="7" t="s">
        <v>254</v>
      </c>
      <c r="E578" s="9">
        <v>9015.7900000000009</v>
      </c>
      <c r="F578" s="24"/>
      <c r="G578" s="22"/>
      <c r="H578" s="23"/>
    </row>
    <row r="579" spans="1:8" ht="15.75">
      <c r="A579" s="7" t="s">
        <v>529</v>
      </c>
      <c r="B579" s="8">
        <v>44253</v>
      </c>
      <c r="C579" s="7" t="s">
        <v>355</v>
      </c>
      <c r="D579" s="7" t="s">
        <v>254</v>
      </c>
      <c r="E579" s="9">
        <v>12880.95</v>
      </c>
      <c r="F579" s="24"/>
      <c r="G579" s="22"/>
      <c r="H579" s="23"/>
    </row>
    <row r="580" spans="1:8" ht="15.75">
      <c r="A580" s="7" t="s">
        <v>530</v>
      </c>
      <c r="B580" s="8">
        <v>44253</v>
      </c>
      <c r="C580" s="7" t="s">
        <v>355</v>
      </c>
      <c r="D580" s="7" t="s">
        <v>254</v>
      </c>
      <c r="E580" s="9">
        <v>72978.87</v>
      </c>
      <c r="F580" s="24"/>
      <c r="G580" s="22"/>
      <c r="H580" s="23"/>
    </row>
    <row r="581" spans="1:8" ht="15.75">
      <c r="A581" s="7" t="s">
        <v>531</v>
      </c>
      <c r="B581" s="8">
        <v>44253</v>
      </c>
      <c r="C581" s="7" t="s">
        <v>355</v>
      </c>
      <c r="D581" s="7" t="s">
        <v>254</v>
      </c>
      <c r="E581" s="9">
        <v>11634.8</v>
      </c>
      <c r="F581" s="24"/>
      <c r="G581" s="22"/>
      <c r="H581" s="23"/>
    </row>
    <row r="582" spans="1:8" ht="15.75">
      <c r="A582" s="7" t="s">
        <v>532</v>
      </c>
      <c r="B582" s="8">
        <v>44253</v>
      </c>
      <c r="C582" s="7" t="s">
        <v>355</v>
      </c>
      <c r="D582" s="7" t="s">
        <v>254</v>
      </c>
      <c r="E582" s="9">
        <v>3733.65</v>
      </c>
      <c r="F582" s="24"/>
      <c r="G582" s="22"/>
      <c r="H582" s="23"/>
    </row>
    <row r="583" spans="1:8" ht="15.75">
      <c r="A583" s="7" t="s">
        <v>533</v>
      </c>
      <c r="B583" s="8">
        <v>44253</v>
      </c>
      <c r="C583" s="7" t="s">
        <v>355</v>
      </c>
      <c r="D583" s="7" t="s">
        <v>254</v>
      </c>
      <c r="E583" s="9">
        <v>148095.48000000001</v>
      </c>
      <c r="F583" s="24"/>
      <c r="G583" s="22"/>
      <c r="H583" s="23"/>
    </row>
    <row r="584" spans="1:8" ht="15.75">
      <c r="A584" s="7" t="s">
        <v>534</v>
      </c>
      <c r="B584" s="8">
        <v>44253</v>
      </c>
      <c r="C584" s="7" t="s">
        <v>355</v>
      </c>
      <c r="D584" s="7" t="s">
        <v>254</v>
      </c>
      <c r="E584" s="9">
        <v>64198.49</v>
      </c>
      <c r="F584" s="24"/>
      <c r="G584" s="22"/>
      <c r="H584" s="23"/>
    </row>
    <row r="585" spans="1:8" ht="15.75">
      <c r="A585" s="7" t="s">
        <v>535</v>
      </c>
      <c r="B585" s="8">
        <v>44253</v>
      </c>
      <c r="C585" s="7" t="s">
        <v>355</v>
      </c>
      <c r="D585" s="7" t="s">
        <v>254</v>
      </c>
      <c r="E585" s="9">
        <v>10033.74</v>
      </c>
      <c r="F585" s="24"/>
      <c r="G585" s="22"/>
      <c r="H585" s="23"/>
    </row>
    <row r="586" spans="1:8" ht="15.75">
      <c r="A586" s="7" t="s">
        <v>536</v>
      </c>
      <c r="B586" s="8">
        <v>44253</v>
      </c>
      <c r="C586" s="7" t="s">
        <v>355</v>
      </c>
      <c r="D586" s="7" t="s">
        <v>254</v>
      </c>
      <c r="E586" s="9">
        <v>59860.39</v>
      </c>
      <c r="F586" s="24"/>
      <c r="G586" s="22"/>
      <c r="H586" s="23"/>
    </row>
    <row r="587" spans="1:8" ht="15.75">
      <c r="A587" s="7" t="s">
        <v>537</v>
      </c>
      <c r="B587" s="8">
        <v>44253</v>
      </c>
      <c r="C587" s="7" t="s">
        <v>355</v>
      </c>
      <c r="D587" s="7" t="s">
        <v>254</v>
      </c>
      <c r="E587" s="9">
        <v>36557.410000000003</v>
      </c>
      <c r="F587" s="24"/>
      <c r="G587" s="22"/>
      <c r="H587" s="23"/>
    </row>
    <row r="588" spans="1:8" ht="15.75">
      <c r="A588" s="7" t="s">
        <v>538</v>
      </c>
      <c r="B588" s="8">
        <v>44253</v>
      </c>
      <c r="C588" s="7" t="s">
        <v>355</v>
      </c>
      <c r="D588" s="7" t="s">
        <v>254</v>
      </c>
      <c r="E588" s="9">
        <v>87870.05</v>
      </c>
      <c r="F588" s="24"/>
      <c r="G588" s="22"/>
      <c r="H588" s="23"/>
    </row>
    <row r="589" spans="1:8" ht="15.75">
      <c r="A589" s="7" t="s">
        <v>539</v>
      </c>
      <c r="B589" s="8">
        <v>44253</v>
      </c>
      <c r="C589" s="7" t="s">
        <v>355</v>
      </c>
      <c r="D589" s="7" t="s">
        <v>254</v>
      </c>
      <c r="E589" s="9">
        <v>98951.51</v>
      </c>
      <c r="F589" s="24"/>
      <c r="G589" s="22"/>
      <c r="H589" s="23"/>
    </row>
    <row r="590" spans="1:8" ht="15.75">
      <c r="A590" s="7" t="s">
        <v>540</v>
      </c>
      <c r="B590" s="8">
        <v>44253</v>
      </c>
      <c r="C590" s="7" t="s">
        <v>355</v>
      </c>
      <c r="D590" s="7" t="s">
        <v>254</v>
      </c>
      <c r="E590" s="9">
        <v>18428.47</v>
      </c>
      <c r="F590" s="24"/>
      <c r="G590" s="22"/>
      <c r="H590" s="23"/>
    </row>
    <row r="591" spans="1:8" ht="15.75">
      <c r="A591" s="7" t="s">
        <v>541</v>
      </c>
      <c r="B591" s="8">
        <v>44253</v>
      </c>
      <c r="C591" s="7" t="s">
        <v>355</v>
      </c>
      <c r="D591" s="7" t="s">
        <v>254</v>
      </c>
      <c r="E591" s="9">
        <v>74825.86</v>
      </c>
      <c r="F591" s="24"/>
      <c r="G591" s="22"/>
      <c r="H591" s="23"/>
    </row>
    <row r="592" spans="1:8" ht="15.75">
      <c r="A592" s="7" t="s">
        <v>752</v>
      </c>
      <c r="B592" s="8">
        <v>44253</v>
      </c>
      <c r="C592" s="7" t="s">
        <v>355</v>
      </c>
      <c r="D592" s="7" t="s">
        <v>254</v>
      </c>
      <c r="E592" s="9">
        <v>8671.09</v>
      </c>
      <c r="F592" s="24"/>
      <c r="G592" s="22"/>
      <c r="H592" s="23"/>
    </row>
    <row r="593" spans="1:8" ht="15.75">
      <c r="A593" s="7" t="s">
        <v>737</v>
      </c>
      <c r="B593" s="8">
        <v>44253</v>
      </c>
      <c r="C593" s="7" t="s">
        <v>355</v>
      </c>
      <c r="D593" s="7" t="s">
        <v>254</v>
      </c>
      <c r="E593" s="9">
        <v>80425.55</v>
      </c>
      <c r="F593" s="24"/>
      <c r="G593" s="22"/>
      <c r="H593" s="23"/>
    </row>
    <row r="594" spans="1:8" ht="15.75">
      <c r="A594" s="7" t="s">
        <v>542</v>
      </c>
      <c r="B594" s="8">
        <v>44253</v>
      </c>
      <c r="C594" s="7" t="s">
        <v>355</v>
      </c>
      <c r="D594" s="7" t="s">
        <v>254</v>
      </c>
      <c r="E594" s="9">
        <v>15918.2</v>
      </c>
      <c r="F594" s="24"/>
      <c r="G594" s="22"/>
      <c r="H594" s="23"/>
    </row>
    <row r="595" spans="1:8" ht="15.75">
      <c r="A595" s="7" t="s">
        <v>543</v>
      </c>
      <c r="B595" s="8">
        <v>44253</v>
      </c>
      <c r="C595" s="7" t="s">
        <v>355</v>
      </c>
      <c r="D595" s="7" t="s">
        <v>254</v>
      </c>
      <c r="E595" s="9">
        <v>21732.39</v>
      </c>
      <c r="F595" s="24"/>
      <c r="G595" s="22"/>
      <c r="H595" s="23"/>
    </row>
    <row r="596" spans="1:8" ht="15.75">
      <c r="A596" s="7" t="s">
        <v>544</v>
      </c>
      <c r="B596" s="8">
        <v>44253</v>
      </c>
      <c r="C596" s="7" t="s">
        <v>355</v>
      </c>
      <c r="D596" s="7" t="s">
        <v>254</v>
      </c>
      <c r="E596" s="9">
        <v>11671.83</v>
      </c>
      <c r="F596" s="24"/>
      <c r="G596" s="22"/>
      <c r="H596" s="23"/>
    </row>
    <row r="597" spans="1:8" ht="15.75">
      <c r="A597" s="7" t="s">
        <v>545</v>
      </c>
      <c r="B597" s="8">
        <v>44253</v>
      </c>
      <c r="C597" s="7" t="s">
        <v>355</v>
      </c>
      <c r="D597" s="7" t="s">
        <v>254</v>
      </c>
      <c r="E597" s="9">
        <v>27760.49</v>
      </c>
      <c r="F597" s="24"/>
      <c r="G597" s="22"/>
      <c r="H597" s="23"/>
    </row>
    <row r="598" spans="1:8" ht="15.75">
      <c r="A598" s="7" t="s">
        <v>482</v>
      </c>
      <c r="B598" s="8">
        <v>44249</v>
      </c>
      <c r="C598" s="7" t="s">
        <v>483</v>
      </c>
      <c r="D598" s="7" t="s">
        <v>484</v>
      </c>
      <c r="E598" s="9">
        <v>41276.400000000001</v>
      </c>
      <c r="F598" s="24">
        <v>2526</v>
      </c>
      <c r="G598" s="22">
        <v>44308</v>
      </c>
      <c r="H598" s="22">
        <v>44326</v>
      </c>
    </row>
    <row r="599" spans="1:8" ht="15.75">
      <c r="A599" s="7" t="s">
        <v>768</v>
      </c>
      <c r="B599" s="8">
        <v>44264</v>
      </c>
      <c r="C599" s="7" t="s">
        <v>769</v>
      </c>
      <c r="D599" s="7" t="s">
        <v>770</v>
      </c>
      <c r="E599" s="9">
        <v>941337.96</v>
      </c>
      <c r="F599" s="24">
        <v>2537</v>
      </c>
      <c r="G599" s="22">
        <v>44309</v>
      </c>
      <c r="H599" s="22">
        <v>44327</v>
      </c>
    </row>
    <row r="600" spans="1:8" ht="15.75">
      <c r="A600" s="7" t="s">
        <v>546</v>
      </c>
      <c r="B600" s="8">
        <v>44253</v>
      </c>
      <c r="C600" s="7" t="s">
        <v>355</v>
      </c>
      <c r="D600" s="7" t="s">
        <v>254</v>
      </c>
      <c r="E600" s="9">
        <v>60804.41</v>
      </c>
      <c r="F600" s="24"/>
      <c r="G600" s="22"/>
      <c r="H600" s="23"/>
    </row>
    <row r="601" spans="1:8" ht="15.75">
      <c r="A601" s="7" t="s">
        <v>547</v>
      </c>
      <c r="B601" s="8">
        <v>44253</v>
      </c>
      <c r="C601" s="7" t="s">
        <v>355</v>
      </c>
      <c r="D601" s="7" t="s">
        <v>254</v>
      </c>
      <c r="E601" s="9">
        <v>10897.3</v>
      </c>
      <c r="F601" s="24"/>
      <c r="G601" s="22"/>
      <c r="H601" s="23"/>
    </row>
    <row r="602" spans="1:8" ht="15.75">
      <c r="A602" s="7" t="s">
        <v>548</v>
      </c>
      <c r="B602" s="8">
        <v>44253</v>
      </c>
      <c r="C602" s="7" t="s">
        <v>355</v>
      </c>
      <c r="D602" s="7" t="s">
        <v>254</v>
      </c>
      <c r="E602" s="9">
        <v>7257</v>
      </c>
      <c r="F602" s="24"/>
      <c r="G602" s="22"/>
      <c r="H602" s="23"/>
    </row>
    <row r="603" spans="1:8" ht="15.75">
      <c r="A603" s="7" t="s">
        <v>549</v>
      </c>
      <c r="B603" s="8">
        <v>44253</v>
      </c>
      <c r="C603" s="7" t="s">
        <v>355</v>
      </c>
      <c r="D603" s="7" t="s">
        <v>254</v>
      </c>
      <c r="E603" s="9">
        <v>12837.93</v>
      </c>
      <c r="F603" s="24"/>
      <c r="G603" s="22"/>
      <c r="H603" s="23"/>
    </row>
    <row r="604" spans="1:8" ht="15.75">
      <c r="A604" s="7" t="s">
        <v>550</v>
      </c>
      <c r="B604" s="8">
        <v>44253</v>
      </c>
      <c r="C604" s="7" t="s">
        <v>355</v>
      </c>
      <c r="D604" s="7" t="s">
        <v>254</v>
      </c>
      <c r="E604" s="9">
        <v>64837.73</v>
      </c>
      <c r="F604" s="24"/>
      <c r="G604" s="22"/>
      <c r="H604" s="23"/>
    </row>
    <row r="605" spans="1:8" ht="15.75">
      <c r="A605" s="7" t="s">
        <v>551</v>
      </c>
      <c r="B605" s="8">
        <v>44253</v>
      </c>
      <c r="C605" s="7" t="s">
        <v>355</v>
      </c>
      <c r="D605" s="7" t="s">
        <v>254</v>
      </c>
      <c r="E605" s="9">
        <v>62290.97</v>
      </c>
      <c r="F605" s="24"/>
      <c r="G605" s="22"/>
      <c r="H605" s="23"/>
    </row>
    <row r="606" spans="1:8" ht="15.75">
      <c r="A606" s="7" t="s">
        <v>552</v>
      </c>
      <c r="B606" s="8">
        <v>44253</v>
      </c>
      <c r="C606" s="7" t="s">
        <v>355</v>
      </c>
      <c r="D606" s="7" t="s">
        <v>254</v>
      </c>
      <c r="E606" s="9">
        <v>37891.050000000003</v>
      </c>
      <c r="F606" s="24"/>
      <c r="G606" s="22"/>
      <c r="H606" s="23"/>
    </row>
    <row r="607" spans="1:8" ht="15.75">
      <c r="A607" s="7" t="s">
        <v>402</v>
      </c>
      <c r="B607" s="8">
        <v>44250</v>
      </c>
      <c r="C607" s="7" t="s">
        <v>395</v>
      </c>
      <c r="D607" s="7" t="s">
        <v>254</v>
      </c>
      <c r="E607" s="9">
        <v>27395.360000000001</v>
      </c>
      <c r="F607" s="24">
        <v>2998</v>
      </c>
      <c r="G607" s="22">
        <v>44323</v>
      </c>
      <c r="H607" s="23"/>
    </row>
    <row r="608" spans="1:8" ht="15.75">
      <c r="A608" s="7" t="s">
        <v>403</v>
      </c>
      <c r="B608" s="8">
        <v>44250</v>
      </c>
      <c r="C608" s="7" t="s">
        <v>395</v>
      </c>
      <c r="D608" s="7" t="s">
        <v>254</v>
      </c>
      <c r="E608" s="9">
        <v>9976.82</v>
      </c>
      <c r="F608" s="24">
        <v>2998</v>
      </c>
      <c r="G608" s="22">
        <v>44323</v>
      </c>
      <c r="H608" s="22">
        <v>44341</v>
      </c>
    </row>
    <row r="609" spans="1:8" ht="15.75">
      <c r="A609" s="7" t="s">
        <v>553</v>
      </c>
      <c r="B609" s="8">
        <v>44253</v>
      </c>
      <c r="C609" s="7" t="s">
        <v>355</v>
      </c>
      <c r="D609" s="7" t="s">
        <v>254</v>
      </c>
      <c r="E609" s="9">
        <v>39982.089999999997</v>
      </c>
      <c r="F609" s="24"/>
      <c r="G609" s="22"/>
      <c r="H609" s="23"/>
    </row>
    <row r="610" spans="1:8" ht="15.75">
      <c r="A610" s="7" t="s">
        <v>630</v>
      </c>
      <c r="B610" s="8">
        <v>44250</v>
      </c>
      <c r="C610" s="7" t="s">
        <v>395</v>
      </c>
      <c r="D610" s="7" t="s">
        <v>254</v>
      </c>
      <c r="E610" s="9">
        <v>41857.74</v>
      </c>
      <c r="F610" s="24">
        <v>3477</v>
      </c>
      <c r="G610" s="22">
        <v>44336</v>
      </c>
      <c r="H610" s="23"/>
    </row>
    <row r="611" spans="1:8" ht="15.75">
      <c r="A611" s="7" t="s">
        <v>404</v>
      </c>
      <c r="B611" s="8">
        <v>44250</v>
      </c>
      <c r="C611" s="7" t="s">
        <v>395</v>
      </c>
      <c r="D611" s="7" t="s">
        <v>254</v>
      </c>
      <c r="E611" s="9">
        <v>27082.94</v>
      </c>
      <c r="F611" s="24">
        <v>2998</v>
      </c>
      <c r="G611" s="22">
        <v>44323</v>
      </c>
      <c r="H611" s="22">
        <v>44341</v>
      </c>
    </row>
    <row r="612" spans="1:8" ht="15.75">
      <c r="A612" s="7" t="s">
        <v>631</v>
      </c>
      <c r="B612" s="8">
        <v>44250</v>
      </c>
      <c r="C612" s="7" t="s">
        <v>395</v>
      </c>
      <c r="D612" s="7" t="s">
        <v>254</v>
      </c>
      <c r="E612" s="9">
        <v>9277.3700000000008</v>
      </c>
      <c r="F612" s="24">
        <v>3477</v>
      </c>
      <c r="G612" s="22">
        <v>44336</v>
      </c>
      <c r="H612" s="23"/>
    </row>
    <row r="613" spans="1:8" ht="15.75">
      <c r="A613" s="7" t="s">
        <v>406</v>
      </c>
      <c r="B613" s="8">
        <v>44250</v>
      </c>
      <c r="C613" s="7" t="s">
        <v>395</v>
      </c>
      <c r="D613" s="7" t="s">
        <v>254</v>
      </c>
      <c r="E613" s="9">
        <v>9433.4</v>
      </c>
      <c r="F613" s="24">
        <v>2998</v>
      </c>
      <c r="G613" s="22">
        <v>44323</v>
      </c>
      <c r="H613" s="22">
        <v>44341</v>
      </c>
    </row>
    <row r="614" spans="1:8" ht="15.75">
      <c r="A614" s="7" t="s">
        <v>407</v>
      </c>
      <c r="B614" s="8">
        <v>44250</v>
      </c>
      <c r="C614" s="7" t="s">
        <v>395</v>
      </c>
      <c r="D614" s="7" t="s">
        <v>254</v>
      </c>
      <c r="E614" s="9">
        <v>23597.96</v>
      </c>
      <c r="F614" s="24">
        <v>3250</v>
      </c>
      <c r="G614" s="22">
        <v>44330</v>
      </c>
      <c r="H614" s="23"/>
    </row>
    <row r="615" spans="1:8" ht="15.75">
      <c r="A615" s="7" t="s">
        <v>408</v>
      </c>
      <c r="B615" s="8">
        <v>44250</v>
      </c>
      <c r="C615" s="7" t="s">
        <v>395</v>
      </c>
      <c r="D615" s="7" t="s">
        <v>254</v>
      </c>
      <c r="E615" s="9">
        <v>14117.83</v>
      </c>
      <c r="F615" s="24">
        <v>2998</v>
      </c>
      <c r="G615" s="22">
        <v>44323</v>
      </c>
      <c r="H615" s="22">
        <v>44341</v>
      </c>
    </row>
    <row r="616" spans="1:8" ht="15.75">
      <c r="A616" s="7" t="s">
        <v>409</v>
      </c>
      <c r="B616" s="8">
        <v>44250</v>
      </c>
      <c r="C616" s="7" t="s">
        <v>395</v>
      </c>
      <c r="D616" s="7" t="s">
        <v>254</v>
      </c>
      <c r="E616" s="9">
        <v>9362.14</v>
      </c>
      <c r="F616" s="24">
        <v>3250</v>
      </c>
      <c r="G616" s="22">
        <v>44330</v>
      </c>
      <c r="H616" s="23"/>
    </row>
    <row r="617" spans="1:8" ht="15.75">
      <c r="A617" s="7" t="s">
        <v>410</v>
      </c>
      <c r="B617" s="8">
        <v>44250</v>
      </c>
      <c r="C617" s="7" t="s">
        <v>395</v>
      </c>
      <c r="D617" s="7" t="s">
        <v>254</v>
      </c>
      <c r="E617" s="9">
        <v>9562.86</v>
      </c>
      <c r="F617" s="24">
        <v>3250</v>
      </c>
      <c r="G617" s="22">
        <v>44330</v>
      </c>
      <c r="H617" s="23"/>
    </row>
    <row r="618" spans="1:8" ht="15.75">
      <c r="A618" s="7" t="s">
        <v>411</v>
      </c>
      <c r="B618" s="8">
        <v>44250</v>
      </c>
      <c r="C618" s="7" t="s">
        <v>395</v>
      </c>
      <c r="D618" s="7" t="s">
        <v>254</v>
      </c>
      <c r="E618" s="9">
        <v>23524.27</v>
      </c>
      <c r="F618" s="24">
        <v>3250</v>
      </c>
      <c r="G618" s="22">
        <v>44330</v>
      </c>
      <c r="H618" s="23"/>
    </row>
    <row r="619" spans="1:8" ht="15.75">
      <c r="A619" s="7" t="s">
        <v>412</v>
      </c>
      <c r="B619" s="8">
        <v>44250</v>
      </c>
      <c r="C619" s="7" t="s">
        <v>395</v>
      </c>
      <c r="D619" s="7" t="s">
        <v>254</v>
      </c>
      <c r="E619" s="9">
        <v>19857.54</v>
      </c>
      <c r="F619" s="24">
        <v>2998</v>
      </c>
      <c r="G619" s="22">
        <v>44323</v>
      </c>
      <c r="H619" s="22">
        <v>44341</v>
      </c>
    </row>
    <row r="620" spans="1:8" ht="15.75">
      <c r="A620" s="7" t="s">
        <v>672</v>
      </c>
      <c r="B620" s="8">
        <v>44250</v>
      </c>
      <c r="C620" s="7" t="s">
        <v>395</v>
      </c>
      <c r="D620" s="7" t="s">
        <v>254</v>
      </c>
      <c r="E620" s="9">
        <v>24496.11</v>
      </c>
      <c r="F620" s="24">
        <v>3551</v>
      </c>
      <c r="G620" s="22">
        <v>44337</v>
      </c>
      <c r="H620" s="23"/>
    </row>
    <row r="621" spans="1:8" ht="15.75">
      <c r="A621" s="7" t="s">
        <v>413</v>
      </c>
      <c r="B621" s="8">
        <v>44250</v>
      </c>
      <c r="C621" s="7" t="s">
        <v>395</v>
      </c>
      <c r="D621" s="7" t="s">
        <v>254</v>
      </c>
      <c r="E621" s="9">
        <v>40679.82</v>
      </c>
      <c r="F621" s="24">
        <v>2998</v>
      </c>
      <c r="G621" s="22">
        <v>44323</v>
      </c>
      <c r="H621" s="22">
        <v>44341</v>
      </c>
    </row>
    <row r="622" spans="1:8" ht="15.75">
      <c r="A622" s="7" t="s">
        <v>414</v>
      </c>
      <c r="B622" s="8">
        <v>44250</v>
      </c>
      <c r="C622" s="7" t="s">
        <v>395</v>
      </c>
      <c r="D622" s="7" t="s">
        <v>254</v>
      </c>
      <c r="E622" s="9">
        <v>10195.85</v>
      </c>
      <c r="F622" s="24">
        <v>2998</v>
      </c>
      <c r="G622" s="22">
        <v>44323</v>
      </c>
      <c r="H622" s="22">
        <v>44341</v>
      </c>
    </row>
    <row r="623" spans="1:8" ht="15.75">
      <c r="A623" s="7" t="s">
        <v>415</v>
      </c>
      <c r="B623" s="8">
        <v>44250</v>
      </c>
      <c r="C623" s="7" t="s">
        <v>395</v>
      </c>
      <c r="D623" s="7" t="s">
        <v>254</v>
      </c>
      <c r="E623" s="9">
        <v>39164.74</v>
      </c>
      <c r="F623" s="24">
        <v>2998</v>
      </c>
      <c r="G623" s="22">
        <v>44323</v>
      </c>
      <c r="H623" s="22">
        <v>44341</v>
      </c>
    </row>
    <row r="624" spans="1:8" ht="15.75">
      <c r="A624" s="7" t="s">
        <v>416</v>
      </c>
      <c r="B624" s="8">
        <v>44250</v>
      </c>
      <c r="C624" s="7" t="s">
        <v>395</v>
      </c>
      <c r="D624" s="7" t="s">
        <v>254</v>
      </c>
      <c r="E624" s="9">
        <v>40538.18</v>
      </c>
      <c r="F624" s="24">
        <v>2998</v>
      </c>
      <c r="G624" s="22">
        <v>44323</v>
      </c>
      <c r="H624" s="22">
        <v>44341</v>
      </c>
    </row>
    <row r="625" spans="1:8" ht="15.75">
      <c r="A625" s="7" t="s">
        <v>823</v>
      </c>
      <c r="B625" s="8">
        <v>44250</v>
      </c>
      <c r="C625" s="7" t="s">
        <v>395</v>
      </c>
      <c r="D625" s="7" t="s">
        <v>254</v>
      </c>
      <c r="E625" s="9">
        <v>9433.4</v>
      </c>
      <c r="F625" s="24">
        <v>3551</v>
      </c>
      <c r="G625" s="22">
        <v>44337</v>
      </c>
      <c r="H625" s="23"/>
    </row>
    <row r="626" spans="1:8" ht="15.75">
      <c r="A626" s="7" t="s">
        <v>673</v>
      </c>
      <c r="B626" s="8">
        <v>44250</v>
      </c>
      <c r="C626" s="7" t="s">
        <v>395</v>
      </c>
      <c r="D626" s="7" t="s">
        <v>254</v>
      </c>
      <c r="E626" s="9">
        <v>16423.04</v>
      </c>
      <c r="F626" s="24">
        <v>3551</v>
      </c>
      <c r="G626" s="22">
        <v>44337</v>
      </c>
      <c r="H626" s="23"/>
    </row>
    <row r="627" spans="1:8" ht="15.75">
      <c r="A627" s="7" t="s">
        <v>554</v>
      </c>
      <c r="B627" s="8">
        <v>44253</v>
      </c>
      <c r="C627" s="7" t="s">
        <v>355</v>
      </c>
      <c r="D627" s="7" t="s">
        <v>254</v>
      </c>
      <c r="E627" s="9">
        <v>88046.74</v>
      </c>
      <c r="F627" s="24"/>
      <c r="G627" s="22"/>
      <c r="H627" s="23"/>
    </row>
    <row r="628" spans="1:8" ht="15.75">
      <c r="A628" s="7" t="s">
        <v>555</v>
      </c>
      <c r="B628" s="8">
        <v>44253</v>
      </c>
      <c r="C628" s="7" t="s">
        <v>355</v>
      </c>
      <c r="D628" s="7" t="s">
        <v>254</v>
      </c>
      <c r="E628" s="9">
        <v>47597.69</v>
      </c>
      <c r="F628" s="24"/>
      <c r="G628" s="22"/>
      <c r="H628" s="23"/>
    </row>
    <row r="629" spans="1:8" ht="15.75">
      <c r="A629" s="7" t="s">
        <v>738</v>
      </c>
      <c r="B629" s="8">
        <v>44253</v>
      </c>
      <c r="C629" s="7" t="s">
        <v>355</v>
      </c>
      <c r="D629" s="7" t="s">
        <v>254</v>
      </c>
      <c r="E629" s="9">
        <v>77523.679999999993</v>
      </c>
      <c r="F629" s="24"/>
      <c r="G629" s="22"/>
      <c r="H629" s="23"/>
    </row>
    <row r="630" spans="1:8" ht="15.75">
      <c r="A630" s="7" t="s">
        <v>556</v>
      </c>
      <c r="B630" s="8">
        <v>44253</v>
      </c>
      <c r="C630" s="7" t="s">
        <v>355</v>
      </c>
      <c r="D630" s="7" t="s">
        <v>254</v>
      </c>
      <c r="E630" s="9">
        <v>107502.63</v>
      </c>
      <c r="F630" s="24"/>
      <c r="G630" s="22"/>
      <c r="H630" s="23"/>
    </row>
    <row r="631" spans="1:8" ht="15.75">
      <c r="A631" s="7" t="s">
        <v>632</v>
      </c>
      <c r="B631" s="8">
        <v>44250</v>
      </c>
      <c r="C631" s="7" t="s">
        <v>395</v>
      </c>
      <c r="D631" s="7" t="s">
        <v>254</v>
      </c>
      <c r="E631" s="9">
        <v>9433.4</v>
      </c>
      <c r="F631" s="24">
        <v>3477</v>
      </c>
      <c r="G631" s="22">
        <v>44336</v>
      </c>
      <c r="H631" s="23"/>
    </row>
    <row r="632" spans="1:8" ht="15.75">
      <c r="A632" s="7" t="s">
        <v>739</v>
      </c>
      <c r="B632" s="8">
        <v>44253</v>
      </c>
      <c r="C632" s="7" t="s">
        <v>355</v>
      </c>
      <c r="D632" s="7" t="s">
        <v>254</v>
      </c>
      <c r="E632" s="9">
        <v>67774.37</v>
      </c>
      <c r="F632" s="24"/>
      <c r="G632" s="22"/>
      <c r="H632" s="23"/>
    </row>
    <row r="633" spans="1:8" ht="15.75">
      <c r="A633" s="7" t="s">
        <v>674</v>
      </c>
      <c r="B633" s="8">
        <v>44250</v>
      </c>
      <c r="C633" s="7" t="s">
        <v>395</v>
      </c>
      <c r="D633" s="7" t="s">
        <v>254</v>
      </c>
      <c r="E633" s="9">
        <v>25553.16</v>
      </c>
      <c r="F633" s="24">
        <v>3551</v>
      </c>
      <c r="G633" s="22">
        <v>44337</v>
      </c>
      <c r="H633" s="23"/>
    </row>
    <row r="634" spans="1:8" ht="15.75">
      <c r="A634" s="7" t="s">
        <v>740</v>
      </c>
      <c r="B634" s="8">
        <v>44253</v>
      </c>
      <c r="C634" s="7" t="s">
        <v>355</v>
      </c>
      <c r="D634" s="7" t="s">
        <v>254</v>
      </c>
      <c r="E634" s="9">
        <v>17014.97</v>
      </c>
      <c r="F634" s="24"/>
      <c r="G634" s="22"/>
      <c r="H634" s="23"/>
    </row>
    <row r="635" spans="1:8" ht="15.75">
      <c r="A635" s="7" t="s">
        <v>741</v>
      </c>
      <c r="B635" s="8">
        <v>44253</v>
      </c>
      <c r="C635" s="7" t="s">
        <v>355</v>
      </c>
      <c r="D635" s="7" t="s">
        <v>254</v>
      </c>
      <c r="E635" s="9">
        <v>75537.02</v>
      </c>
      <c r="F635" s="24"/>
      <c r="G635" s="22"/>
      <c r="H635" s="23"/>
    </row>
    <row r="636" spans="1:8" ht="15.75">
      <c r="A636" s="7" t="s">
        <v>742</v>
      </c>
      <c r="B636" s="8">
        <v>44253</v>
      </c>
      <c r="C636" s="7" t="s">
        <v>355</v>
      </c>
      <c r="D636" s="7" t="s">
        <v>254</v>
      </c>
      <c r="E636" s="9">
        <v>27104.12</v>
      </c>
      <c r="F636" s="24"/>
      <c r="G636" s="22"/>
      <c r="H636" s="23"/>
    </row>
    <row r="637" spans="1:8" ht="15.75">
      <c r="A637" s="7" t="s">
        <v>557</v>
      </c>
      <c r="B637" s="8">
        <v>44253</v>
      </c>
      <c r="C637" s="7" t="s">
        <v>355</v>
      </c>
      <c r="D637" s="7" t="s">
        <v>254</v>
      </c>
      <c r="E637" s="9">
        <v>54950.25</v>
      </c>
      <c r="F637" s="24"/>
      <c r="G637" s="22"/>
      <c r="H637" s="23"/>
    </row>
    <row r="638" spans="1:8" ht="15.75">
      <c r="A638" s="7" t="s">
        <v>558</v>
      </c>
      <c r="B638" s="8">
        <v>44253</v>
      </c>
      <c r="C638" s="7" t="s">
        <v>355</v>
      </c>
      <c r="D638" s="7" t="s">
        <v>254</v>
      </c>
      <c r="E638" s="9">
        <v>8564.26</v>
      </c>
      <c r="F638" s="24"/>
      <c r="G638" s="22"/>
      <c r="H638" s="23"/>
    </row>
    <row r="639" spans="1:8" ht="15.75">
      <c r="A639" s="7" t="s">
        <v>581</v>
      </c>
      <c r="B639" s="8">
        <v>44250</v>
      </c>
      <c r="C639" s="7" t="s">
        <v>395</v>
      </c>
      <c r="D639" s="7" t="s">
        <v>254</v>
      </c>
      <c r="E639" s="9">
        <f>33413.14+6014.37</f>
        <v>39427.51</v>
      </c>
      <c r="F639" s="24">
        <v>3544</v>
      </c>
      <c r="G639" s="22">
        <v>44337</v>
      </c>
      <c r="H639" s="23"/>
    </row>
    <row r="640" spans="1:8" ht="15.75">
      <c r="A640" s="7" t="s">
        <v>582</v>
      </c>
      <c r="B640" s="8">
        <v>44250</v>
      </c>
      <c r="C640" s="7" t="s">
        <v>395</v>
      </c>
      <c r="D640" s="7" t="s">
        <v>254</v>
      </c>
      <c r="E640" s="9">
        <v>38941.5</v>
      </c>
      <c r="F640" s="24">
        <v>3544</v>
      </c>
      <c r="G640" s="22">
        <v>44337</v>
      </c>
      <c r="H640" s="23"/>
    </row>
    <row r="641" spans="1:8" ht="15.75">
      <c r="A641" s="7" t="s">
        <v>583</v>
      </c>
      <c r="B641" s="8">
        <v>44250</v>
      </c>
      <c r="C641" s="7" t="s">
        <v>395</v>
      </c>
      <c r="D641" s="7" t="s">
        <v>254</v>
      </c>
      <c r="E641" s="9">
        <f>7985.18+1437.33</f>
        <v>9422.51</v>
      </c>
      <c r="F641" s="24">
        <v>3544</v>
      </c>
      <c r="G641" s="22">
        <v>44337</v>
      </c>
      <c r="H641" s="23"/>
    </row>
    <row r="642" spans="1:8" ht="15.75">
      <c r="A642" s="7" t="s">
        <v>584</v>
      </c>
      <c r="B642" s="8">
        <v>44250</v>
      </c>
      <c r="C642" s="7" t="s">
        <v>395</v>
      </c>
      <c r="D642" s="7" t="s">
        <v>254</v>
      </c>
      <c r="E642" s="9">
        <f>7985.18+1437.33</f>
        <v>9422.51</v>
      </c>
      <c r="F642" s="24">
        <v>3544</v>
      </c>
      <c r="G642" s="22">
        <v>44337</v>
      </c>
      <c r="H642" s="23"/>
    </row>
    <row r="643" spans="1:8" ht="15.75">
      <c r="A643" s="7" t="s">
        <v>585</v>
      </c>
      <c r="B643" s="8">
        <v>44250</v>
      </c>
      <c r="C643" s="7" t="s">
        <v>395</v>
      </c>
      <c r="D643" s="7" t="s">
        <v>254</v>
      </c>
      <c r="E643" s="9">
        <v>9793.68</v>
      </c>
      <c r="F643" s="24">
        <v>3544</v>
      </c>
      <c r="G643" s="22">
        <v>44337</v>
      </c>
      <c r="H643" s="23"/>
    </row>
    <row r="644" spans="1:8" ht="15.75">
      <c r="A644" s="7" t="s">
        <v>586</v>
      </c>
      <c r="B644" s="8">
        <v>44250</v>
      </c>
      <c r="C644" s="7" t="s">
        <v>395</v>
      </c>
      <c r="D644" s="7" t="s">
        <v>254</v>
      </c>
      <c r="E644" s="9">
        <v>9422.51</v>
      </c>
      <c r="F644" s="24">
        <v>3544</v>
      </c>
      <c r="G644" s="22">
        <v>44337</v>
      </c>
      <c r="H644" s="23"/>
    </row>
    <row r="645" spans="1:8" ht="15.75">
      <c r="A645" s="7" t="s">
        <v>13</v>
      </c>
      <c r="B645" s="8">
        <v>44250</v>
      </c>
      <c r="C645" s="7" t="s">
        <v>395</v>
      </c>
      <c r="D645" s="7" t="s">
        <v>254</v>
      </c>
      <c r="E645" s="9">
        <v>9422.51</v>
      </c>
      <c r="F645" s="24">
        <v>3544</v>
      </c>
      <c r="G645" s="22">
        <v>44337</v>
      </c>
      <c r="H645" s="23"/>
    </row>
    <row r="646" spans="1:8" ht="15.75">
      <c r="A646" s="7" t="s">
        <v>788</v>
      </c>
      <c r="B646" s="8">
        <v>44250</v>
      </c>
      <c r="C646" s="7" t="s">
        <v>395</v>
      </c>
      <c r="D646" s="7" t="s">
        <v>254</v>
      </c>
      <c r="E646" s="9">
        <v>9422.51</v>
      </c>
      <c r="F646" s="24">
        <v>3551</v>
      </c>
      <c r="G646" s="22">
        <v>44337</v>
      </c>
      <c r="H646" s="23"/>
    </row>
    <row r="647" spans="1:8" ht="15.75">
      <c r="A647" s="7" t="s">
        <v>587</v>
      </c>
      <c r="B647" s="8">
        <v>44250</v>
      </c>
      <c r="C647" s="7" t="s">
        <v>395</v>
      </c>
      <c r="D647" s="7" t="s">
        <v>254</v>
      </c>
      <c r="E647" s="9">
        <f>7985.18+1437.33</f>
        <v>9422.51</v>
      </c>
      <c r="F647" s="24">
        <v>3544</v>
      </c>
      <c r="G647" s="22">
        <v>44337</v>
      </c>
      <c r="H647" s="23"/>
    </row>
    <row r="648" spans="1:8" ht="17.25" customHeight="1">
      <c r="A648" s="7" t="s">
        <v>588</v>
      </c>
      <c r="B648" s="8">
        <v>44250</v>
      </c>
      <c r="C648" s="7" t="s">
        <v>395</v>
      </c>
      <c r="D648" s="7" t="s">
        <v>254</v>
      </c>
      <c r="E648" s="9">
        <f>1920.85+345.75</f>
        <v>2266.6</v>
      </c>
      <c r="F648" s="24">
        <v>3544</v>
      </c>
      <c r="G648" s="22">
        <v>44337</v>
      </c>
      <c r="H648" s="23"/>
    </row>
    <row r="649" spans="1:8" ht="15.75">
      <c r="A649" s="7" t="s">
        <v>589</v>
      </c>
      <c r="B649" s="8">
        <v>44250</v>
      </c>
      <c r="C649" s="7" t="s">
        <v>395</v>
      </c>
      <c r="D649" s="7" t="s">
        <v>254</v>
      </c>
      <c r="E649" s="9">
        <v>24791.29</v>
      </c>
      <c r="F649" s="24">
        <v>3544</v>
      </c>
      <c r="G649" s="22">
        <v>44337</v>
      </c>
      <c r="H649" s="23"/>
    </row>
    <row r="650" spans="1:8" ht="15.75">
      <c r="A650" s="7" t="s">
        <v>559</v>
      </c>
      <c r="B650" s="8">
        <v>44253</v>
      </c>
      <c r="C650" s="7" t="s">
        <v>355</v>
      </c>
      <c r="D650" s="7" t="s">
        <v>254</v>
      </c>
      <c r="E650" s="9">
        <v>30051.57</v>
      </c>
      <c r="F650" s="24"/>
      <c r="G650" s="22"/>
      <c r="H650" s="23"/>
    </row>
    <row r="651" spans="1:8" ht="15.75">
      <c r="A651" s="7" t="s">
        <v>743</v>
      </c>
      <c r="B651" s="8">
        <v>44253</v>
      </c>
      <c r="C651" s="7" t="s">
        <v>355</v>
      </c>
      <c r="D651" s="7" t="s">
        <v>254</v>
      </c>
      <c r="E651" s="9">
        <v>80439.7</v>
      </c>
      <c r="F651" s="24"/>
      <c r="G651" s="22"/>
      <c r="H651" s="23"/>
    </row>
    <row r="652" spans="1:8" ht="15.75">
      <c r="A652" s="7" t="s">
        <v>560</v>
      </c>
      <c r="B652" s="8">
        <v>44253</v>
      </c>
      <c r="C652" s="7" t="s">
        <v>355</v>
      </c>
      <c r="D652" s="7" t="s">
        <v>254</v>
      </c>
      <c r="E652" s="9">
        <v>26101.599999999999</v>
      </c>
      <c r="F652" s="24"/>
      <c r="G652" s="22"/>
      <c r="H652" s="23"/>
    </row>
    <row r="653" spans="1:8" ht="15.75">
      <c r="A653" s="7" t="s">
        <v>561</v>
      </c>
      <c r="B653" s="8">
        <v>44253</v>
      </c>
      <c r="C653" s="7" t="s">
        <v>355</v>
      </c>
      <c r="D653" s="7" t="s">
        <v>254</v>
      </c>
      <c r="E653" s="9">
        <v>37575.01</v>
      </c>
      <c r="F653" s="24"/>
      <c r="G653" s="22"/>
      <c r="H653" s="23"/>
    </row>
    <row r="654" spans="1:8" ht="15.75">
      <c r="A654" s="7" t="s">
        <v>744</v>
      </c>
      <c r="B654" s="8">
        <v>44253</v>
      </c>
      <c r="C654" s="7" t="s">
        <v>355</v>
      </c>
      <c r="D654" s="7" t="s">
        <v>254</v>
      </c>
      <c r="E654" s="9">
        <v>6105.65</v>
      </c>
      <c r="F654" s="24"/>
      <c r="G654" s="22"/>
      <c r="H654" s="23"/>
    </row>
    <row r="655" spans="1:8" ht="15.75">
      <c r="A655" s="7" t="s">
        <v>562</v>
      </c>
      <c r="B655" s="8">
        <v>44253</v>
      </c>
      <c r="C655" s="7" t="s">
        <v>355</v>
      </c>
      <c r="D655" s="7" t="s">
        <v>254</v>
      </c>
      <c r="E655" s="9">
        <v>99470.59</v>
      </c>
      <c r="F655" s="24"/>
      <c r="G655" s="22"/>
      <c r="H655" s="23"/>
    </row>
    <row r="656" spans="1:8" ht="15.75">
      <c r="A656" s="7" t="s">
        <v>563</v>
      </c>
      <c r="B656" s="8">
        <v>44253</v>
      </c>
      <c r="C656" s="7" t="s">
        <v>355</v>
      </c>
      <c r="D656" s="7" t="s">
        <v>254</v>
      </c>
      <c r="E656" s="9">
        <v>6389.33</v>
      </c>
      <c r="F656" s="24"/>
      <c r="G656" s="22"/>
      <c r="H656" s="23"/>
    </row>
    <row r="657" spans="1:8" ht="15.75">
      <c r="A657" s="7" t="s">
        <v>564</v>
      </c>
      <c r="B657" s="8">
        <v>44253</v>
      </c>
      <c r="C657" s="7" t="s">
        <v>355</v>
      </c>
      <c r="D657" s="7" t="s">
        <v>254</v>
      </c>
      <c r="E657" s="9">
        <v>32015.77</v>
      </c>
      <c r="F657" s="24"/>
      <c r="G657" s="22"/>
      <c r="H657" s="23"/>
    </row>
    <row r="658" spans="1:8" ht="15.75">
      <c r="A658" s="7" t="s">
        <v>565</v>
      </c>
      <c r="B658" s="8">
        <v>44253</v>
      </c>
      <c r="C658" s="7" t="s">
        <v>355</v>
      </c>
      <c r="D658" s="7" t="s">
        <v>254</v>
      </c>
      <c r="E658" s="9">
        <v>11180</v>
      </c>
      <c r="F658" s="24"/>
      <c r="G658" s="22"/>
      <c r="H658" s="23"/>
    </row>
    <row r="659" spans="1:8" ht="15.75">
      <c r="A659" s="7" t="s">
        <v>675</v>
      </c>
      <c r="B659" s="8">
        <v>44250</v>
      </c>
      <c r="C659" s="7" t="s">
        <v>395</v>
      </c>
      <c r="D659" s="7" t="s">
        <v>254</v>
      </c>
      <c r="E659" s="9">
        <v>38318.75</v>
      </c>
      <c r="F659" s="24">
        <v>3551</v>
      </c>
      <c r="G659" s="22">
        <v>44337</v>
      </c>
      <c r="H659" s="23"/>
    </row>
    <row r="660" spans="1:8" ht="15.75">
      <c r="A660" s="7" t="s">
        <v>566</v>
      </c>
      <c r="B660" s="8">
        <v>44253</v>
      </c>
      <c r="C660" s="7" t="s">
        <v>355</v>
      </c>
      <c r="D660" s="7" t="s">
        <v>254</v>
      </c>
      <c r="E660" s="9">
        <v>11363.4</v>
      </c>
      <c r="F660" s="24"/>
      <c r="G660" s="22"/>
      <c r="H660" s="23"/>
    </row>
    <row r="661" spans="1:8" ht="15.75">
      <c r="A661" s="7" t="s">
        <v>567</v>
      </c>
      <c r="B661" s="8">
        <v>44253</v>
      </c>
      <c r="C661" s="7" t="s">
        <v>355</v>
      </c>
      <c r="D661" s="7" t="s">
        <v>254</v>
      </c>
      <c r="E661" s="9">
        <v>26935.15</v>
      </c>
      <c r="F661" s="24"/>
      <c r="G661" s="22"/>
      <c r="H661" s="23"/>
    </row>
    <row r="662" spans="1:8" ht="15.75">
      <c r="A662" s="7" t="s">
        <v>336</v>
      </c>
      <c r="B662" s="8">
        <v>44250</v>
      </c>
      <c r="C662" s="7" t="s">
        <v>395</v>
      </c>
      <c r="D662" s="7" t="s">
        <v>254</v>
      </c>
      <c r="E662" s="9">
        <f>7906.38+1423.15</f>
        <v>9329.5300000000007</v>
      </c>
      <c r="F662" s="24">
        <v>3477</v>
      </c>
      <c r="G662" s="22">
        <v>44336</v>
      </c>
      <c r="H662" s="23"/>
    </row>
    <row r="663" spans="1:8" ht="15.75">
      <c r="A663" s="7" t="s">
        <v>591</v>
      </c>
      <c r="B663" s="8">
        <v>44250</v>
      </c>
      <c r="C663" s="7" t="s">
        <v>395</v>
      </c>
      <c r="D663" s="7" t="s">
        <v>254</v>
      </c>
      <c r="E663" s="9">
        <v>2266.6</v>
      </c>
      <c r="F663" s="24">
        <v>3477</v>
      </c>
      <c r="G663" s="22">
        <v>44336</v>
      </c>
      <c r="H663" s="23"/>
    </row>
    <row r="664" spans="1:8" ht="15.75">
      <c r="A664" s="7" t="s">
        <v>592</v>
      </c>
      <c r="B664" s="8">
        <v>44250</v>
      </c>
      <c r="C664" s="7" t="s">
        <v>395</v>
      </c>
      <c r="D664" s="7" t="s">
        <v>254</v>
      </c>
      <c r="E664" s="9">
        <f>19738.84+3552.99</f>
        <v>23291.83</v>
      </c>
      <c r="F664" s="24">
        <v>3477</v>
      </c>
      <c r="G664" s="22">
        <v>44336</v>
      </c>
      <c r="H664" s="23"/>
    </row>
    <row r="665" spans="1:8" ht="15.75">
      <c r="A665" s="7" t="s">
        <v>593</v>
      </c>
      <c r="B665" s="8">
        <v>44250</v>
      </c>
      <c r="C665" s="7" t="s">
        <v>395</v>
      </c>
      <c r="D665" s="7" t="s">
        <v>254</v>
      </c>
      <c r="E665" s="9">
        <v>28423.200000000001</v>
      </c>
      <c r="F665" s="24">
        <v>3477</v>
      </c>
      <c r="G665" s="22">
        <v>44336</v>
      </c>
      <c r="H665" s="23"/>
    </row>
    <row r="666" spans="1:8" ht="15.75">
      <c r="A666" s="7" t="s">
        <v>633</v>
      </c>
      <c r="B666" s="8">
        <v>44250</v>
      </c>
      <c r="C666" s="7" t="s">
        <v>395</v>
      </c>
      <c r="D666" s="7" t="s">
        <v>254</v>
      </c>
      <c r="E666" s="9">
        <v>1007.98</v>
      </c>
      <c r="F666" s="24">
        <v>3477</v>
      </c>
      <c r="G666" s="22">
        <v>44336</v>
      </c>
      <c r="H666" s="23"/>
    </row>
    <row r="667" spans="1:8" ht="15.75">
      <c r="A667" s="7" t="s">
        <v>568</v>
      </c>
      <c r="B667" s="8">
        <v>44253</v>
      </c>
      <c r="C667" s="7" t="s">
        <v>355</v>
      </c>
      <c r="D667" s="7" t="s">
        <v>254</v>
      </c>
      <c r="E667" s="9">
        <v>21180.720000000001</v>
      </c>
      <c r="F667" s="24"/>
      <c r="G667" s="22"/>
      <c r="H667" s="23"/>
    </row>
    <row r="668" spans="1:8" ht="15.75">
      <c r="A668" s="7" t="s">
        <v>569</v>
      </c>
      <c r="B668" s="8">
        <v>44253</v>
      </c>
      <c r="C668" s="7" t="s">
        <v>355</v>
      </c>
      <c r="D668" s="7" t="s">
        <v>254</v>
      </c>
      <c r="E668" s="9">
        <v>76365.119999999995</v>
      </c>
      <c r="F668" s="24"/>
      <c r="G668" s="22"/>
      <c r="H668" s="23"/>
    </row>
    <row r="669" spans="1:8" ht="15.75">
      <c r="A669" s="7" t="s">
        <v>570</v>
      </c>
      <c r="B669" s="8">
        <v>44253</v>
      </c>
      <c r="C669" s="7" t="s">
        <v>355</v>
      </c>
      <c r="D669" s="7" t="s">
        <v>254</v>
      </c>
      <c r="E669" s="9">
        <v>29524.67</v>
      </c>
      <c r="F669" s="24"/>
      <c r="G669" s="22"/>
      <c r="H669" s="23"/>
    </row>
    <row r="670" spans="1:8" ht="15.75">
      <c r="A670" s="7" t="s">
        <v>571</v>
      </c>
      <c r="B670" s="8">
        <v>44253</v>
      </c>
      <c r="C670" s="7" t="s">
        <v>355</v>
      </c>
      <c r="D670" s="7" t="s">
        <v>254</v>
      </c>
      <c r="E670" s="9">
        <v>56298.27</v>
      </c>
      <c r="F670" s="24"/>
      <c r="G670" s="22"/>
      <c r="H670" s="23"/>
    </row>
    <row r="671" spans="1:8" ht="15.75">
      <c r="A671" s="7" t="s">
        <v>572</v>
      </c>
      <c r="B671" s="8">
        <v>44253</v>
      </c>
      <c r="C671" s="7" t="s">
        <v>355</v>
      </c>
      <c r="D671" s="7" t="s">
        <v>254</v>
      </c>
      <c r="E671" s="9">
        <v>15034.53</v>
      </c>
      <c r="F671" s="24"/>
      <c r="G671" s="22"/>
      <c r="H671" s="23"/>
    </row>
    <row r="672" spans="1:8" ht="15.75">
      <c r="A672" s="7" t="s">
        <v>634</v>
      </c>
      <c r="B672" s="8">
        <v>44250</v>
      </c>
      <c r="C672" s="7" t="s">
        <v>395</v>
      </c>
      <c r="D672" s="7" t="s">
        <v>254</v>
      </c>
      <c r="E672" s="9">
        <v>10352.49</v>
      </c>
      <c r="F672" s="24">
        <v>3477</v>
      </c>
      <c r="G672" s="22">
        <v>44336</v>
      </c>
      <c r="H672" s="23"/>
    </row>
    <row r="673" spans="1:8" ht="15.75">
      <c r="A673" s="7" t="s">
        <v>635</v>
      </c>
      <c r="B673" s="8">
        <v>44250</v>
      </c>
      <c r="C673" s="7" t="s">
        <v>395</v>
      </c>
      <c r="D673" s="7" t="s">
        <v>254</v>
      </c>
      <c r="E673" s="9">
        <v>29187.88</v>
      </c>
      <c r="F673" s="24">
        <v>3477</v>
      </c>
      <c r="G673" s="22">
        <v>44336</v>
      </c>
      <c r="H673" s="23"/>
    </row>
    <row r="674" spans="1:8" ht="15.75">
      <c r="A674" s="7" t="s">
        <v>573</v>
      </c>
      <c r="B674" s="8">
        <v>44253</v>
      </c>
      <c r="C674" s="7" t="s">
        <v>355</v>
      </c>
      <c r="D674" s="7" t="s">
        <v>254</v>
      </c>
      <c r="E674" s="9">
        <v>99224.36</v>
      </c>
      <c r="F674" s="24"/>
      <c r="G674" s="22"/>
      <c r="H674" s="23"/>
    </row>
    <row r="675" spans="1:8" ht="15.75">
      <c r="A675" s="7" t="s">
        <v>574</v>
      </c>
      <c r="B675" s="8">
        <v>44253</v>
      </c>
      <c r="C675" s="7" t="s">
        <v>355</v>
      </c>
      <c r="D675" s="7" t="s">
        <v>254</v>
      </c>
      <c r="E675" s="9">
        <v>101706.95</v>
      </c>
      <c r="F675" s="24"/>
      <c r="G675" s="22"/>
      <c r="H675" s="23"/>
    </row>
    <row r="676" spans="1:8" ht="15.75">
      <c r="A676" s="7" t="s">
        <v>575</v>
      </c>
      <c r="B676" s="8">
        <v>44253</v>
      </c>
      <c r="C676" s="7" t="s">
        <v>355</v>
      </c>
      <c r="D676" s="7" t="s">
        <v>254</v>
      </c>
      <c r="E676" s="9">
        <v>44087.97</v>
      </c>
      <c r="F676" s="24"/>
      <c r="G676" s="22"/>
      <c r="H676" s="23"/>
    </row>
    <row r="677" spans="1:8" ht="15.75">
      <c r="A677" s="7" t="s">
        <v>576</v>
      </c>
      <c r="B677" s="8">
        <v>44253</v>
      </c>
      <c r="C677" s="7" t="s">
        <v>355</v>
      </c>
      <c r="D677" s="7" t="s">
        <v>254</v>
      </c>
      <c r="E677" s="9">
        <v>82594.69</v>
      </c>
      <c r="F677" s="24"/>
      <c r="G677" s="22"/>
      <c r="H677" s="23"/>
    </row>
    <row r="678" spans="1:8" ht="15.75">
      <c r="A678" s="7" t="s">
        <v>636</v>
      </c>
      <c r="B678" s="8">
        <v>44250</v>
      </c>
      <c r="C678" s="7" t="s">
        <v>395</v>
      </c>
      <c r="D678" s="7" t="s">
        <v>254</v>
      </c>
      <c r="E678" s="9">
        <v>40092.18</v>
      </c>
      <c r="F678" s="24">
        <v>3477</v>
      </c>
      <c r="G678" s="22">
        <v>44336</v>
      </c>
      <c r="H678" s="23"/>
    </row>
    <row r="679" spans="1:8" ht="15.75">
      <c r="A679" s="7" t="s">
        <v>577</v>
      </c>
      <c r="B679" s="8">
        <v>44253</v>
      </c>
      <c r="C679" s="7" t="s">
        <v>355</v>
      </c>
      <c r="D679" s="7" t="s">
        <v>254</v>
      </c>
      <c r="E679" s="9">
        <v>66563.17</v>
      </c>
      <c r="F679" s="24"/>
      <c r="G679" s="22"/>
      <c r="H679" s="23"/>
    </row>
    <row r="680" spans="1:8" ht="15.75">
      <c r="A680" s="7" t="s">
        <v>578</v>
      </c>
      <c r="B680" s="8">
        <v>44253</v>
      </c>
      <c r="C680" s="7" t="s">
        <v>355</v>
      </c>
      <c r="D680" s="7" t="s">
        <v>254</v>
      </c>
      <c r="E680" s="9">
        <v>9719.19</v>
      </c>
      <c r="F680" s="24"/>
      <c r="G680" s="22"/>
      <c r="H680" s="23"/>
    </row>
    <row r="681" spans="1:8" ht="15.75">
      <c r="A681" s="7" t="s">
        <v>144</v>
      </c>
      <c r="B681" s="8">
        <v>44253</v>
      </c>
      <c r="C681" s="7" t="s">
        <v>355</v>
      </c>
      <c r="D681" s="7" t="s">
        <v>254</v>
      </c>
      <c r="E681" s="9">
        <v>99013.52</v>
      </c>
      <c r="F681" s="24"/>
      <c r="G681" s="22"/>
      <c r="H681" s="23"/>
    </row>
    <row r="682" spans="1:8" ht="15.75">
      <c r="A682" s="7" t="s">
        <v>579</v>
      </c>
      <c r="B682" s="8">
        <v>44253</v>
      </c>
      <c r="C682" s="7" t="s">
        <v>355</v>
      </c>
      <c r="D682" s="7" t="s">
        <v>254</v>
      </c>
      <c r="E682" s="9">
        <v>75267.48</v>
      </c>
      <c r="F682" s="24"/>
      <c r="G682" s="22"/>
      <c r="H682" s="23"/>
    </row>
    <row r="683" spans="1:8" ht="15.75">
      <c r="A683" s="7" t="s">
        <v>595</v>
      </c>
      <c r="B683" s="8">
        <v>44250</v>
      </c>
      <c r="C683" s="7" t="s">
        <v>395</v>
      </c>
      <c r="D683" s="7" t="s">
        <v>254</v>
      </c>
      <c r="E683" s="9">
        <f>9158.41+1468.51</f>
        <v>10626.92</v>
      </c>
      <c r="F683" s="24">
        <v>3523</v>
      </c>
      <c r="G683" s="22">
        <v>44337</v>
      </c>
      <c r="H683" s="23"/>
    </row>
    <row r="684" spans="1:8" ht="15.75">
      <c r="A684" s="7" t="s">
        <v>858</v>
      </c>
      <c r="B684" s="8">
        <v>44250</v>
      </c>
      <c r="C684" s="7" t="s">
        <v>395</v>
      </c>
      <c r="D684" s="7" t="s">
        <v>254</v>
      </c>
      <c r="E684" s="9">
        <v>10370.32</v>
      </c>
      <c r="F684" s="24">
        <v>3523</v>
      </c>
      <c r="G684" s="22">
        <v>44337</v>
      </c>
      <c r="H684" s="23"/>
    </row>
    <row r="685" spans="1:8" ht="15.75">
      <c r="A685" s="7" t="s">
        <v>580</v>
      </c>
      <c r="B685" s="8">
        <v>44253</v>
      </c>
      <c r="C685" s="7" t="s">
        <v>355</v>
      </c>
      <c r="D685" s="7" t="s">
        <v>254</v>
      </c>
      <c r="E685" s="9">
        <v>77352.649999999994</v>
      </c>
      <c r="F685" s="24"/>
      <c r="G685" s="22"/>
      <c r="H685" s="23"/>
    </row>
    <row r="686" spans="1:8" ht="15.75">
      <c r="A686" s="10" t="s">
        <v>107</v>
      </c>
      <c r="B686" s="8">
        <v>44056</v>
      </c>
      <c r="C686" s="7" t="s">
        <v>91</v>
      </c>
      <c r="D686" s="11" t="s">
        <v>108</v>
      </c>
      <c r="E686" s="9">
        <v>100757.25</v>
      </c>
      <c r="F686" s="24"/>
      <c r="G686" s="22"/>
      <c r="H686" s="23"/>
    </row>
    <row r="687" spans="1:8" ht="15.75">
      <c r="A687" s="10" t="s">
        <v>109</v>
      </c>
      <c r="B687" s="8">
        <v>44056</v>
      </c>
      <c r="C687" s="7" t="s">
        <v>91</v>
      </c>
      <c r="D687" s="11" t="s">
        <v>110</v>
      </c>
      <c r="E687" s="9">
        <v>191455</v>
      </c>
      <c r="F687" s="24"/>
      <c r="G687" s="22"/>
      <c r="H687" s="23"/>
    </row>
    <row r="688" spans="1:8" ht="15.75">
      <c r="A688" s="10" t="s">
        <v>111</v>
      </c>
      <c r="B688" s="8">
        <v>44056</v>
      </c>
      <c r="C688" s="7" t="s">
        <v>91</v>
      </c>
      <c r="D688" s="11" t="s">
        <v>112</v>
      </c>
      <c r="E688" s="9">
        <v>407247.5</v>
      </c>
      <c r="F688" s="24"/>
      <c r="G688" s="22"/>
      <c r="H688" s="23"/>
    </row>
    <row r="689" spans="1:8" ht="15.75">
      <c r="A689" s="10" t="s">
        <v>113</v>
      </c>
      <c r="B689" s="8">
        <v>44061</v>
      </c>
      <c r="C689" s="7" t="s">
        <v>91</v>
      </c>
      <c r="D689" s="11" t="s">
        <v>114</v>
      </c>
      <c r="E689" s="9">
        <v>100757.25</v>
      </c>
      <c r="F689" s="24"/>
      <c r="G689" s="22"/>
      <c r="H689" s="23"/>
    </row>
    <row r="690" spans="1:8" ht="15.75">
      <c r="A690" s="10" t="s">
        <v>115</v>
      </c>
      <c r="B690" s="8">
        <v>44092</v>
      </c>
      <c r="C690" s="7" t="s">
        <v>91</v>
      </c>
      <c r="D690" s="11" t="s">
        <v>116</v>
      </c>
      <c r="E690" s="9">
        <v>146782.17000000001</v>
      </c>
      <c r="F690" s="24"/>
      <c r="G690" s="22"/>
      <c r="H690" s="23"/>
    </row>
    <row r="691" spans="1:8" ht="15.75">
      <c r="A691" s="10" t="s">
        <v>117</v>
      </c>
      <c r="B691" s="8">
        <v>44099</v>
      </c>
      <c r="C691" s="7" t="s">
        <v>91</v>
      </c>
      <c r="D691" s="11" t="s">
        <v>114</v>
      </c>
      <c r="E691" s="9">
        <v>100757.25</v>
      </c>
      <c r="F691" s="24"/>
      <c r="G691" s="22"/>
      <c r="H691" s="23"/>
    </row>
    <row r="692" spans="1:8" ht="15.75">
      <c r="A692" s="10" t="s">
        <v>118</v>
      </c>
      <c r="B692" s="8">
        <v>44099</v>
      </c>
      <c r="C692" s="7" t="s">
        <v>91</v>
      </c>
      <c r="D692" s="11" t="s">
        <v>110</v>
      </c>
      <c r="E692" s="9">
        <v>191455</v>
      </c>
      <c r="F692" s="24"/>
      <c r="G692" s="22"/>
      <c r="H692" s="23"/>
    </row>
    <row r="693" spans="1:8" ht="15.75">
      <c r="A693" s="10" t="s">
        <v>119</v>
      </c>
      <c r="B693" s="8">
        <v>44099</v>
      </c>
      <c r="C693" s="7" t="s">
        <v>91</v>
      </c>
      <c r="D693" s="11" t="s">
        <v>108</v>
      </c>
      <c r="E693" s="9">
        <v>100757.25</v>
      </c>
      <c r="F693" s="24"/>
      <c r="G693" s="22"/>
      <c r="H693" s="23"/>
    </row>
    <row r="694" spans="1:8" ht="15.75">
      <c r="A694" s="7" t="s">
        <v>637</v>
      </c>
      <c r="B694" s="8">
        <v>44250</v>
      </c>
      <c r="C694" s="7" t="s">
        <v>395</v>
      </c>
      <c r="D694" s="7" t="s">
        <v>254</v>
      </c>
      <c r="E694" s="9">
        <v>57382.54</v>
      </c>
      <c r="F694" s="24">
        <v>3477</v>
      </c>
      <c r="G694" s="22">
        <v>44336</v>
      </c>
      <c r="H694" s="23"/>
    </row>
    <row r="695" spans="1:8" ht="15.75">
      <c r="A695" s="7" t="s">
        <v>638</v>
      </c>
      <c r="B695" s="8">
        <v>44250</v>
      </c>
      <c r="C695" s="7" t="s">
        <v>395</v>
      </c>
      <c r="D695" s="7" t="s">
        <v>254</v>
      </c>
      <c r="E695" s="9">
        <v>10491.83</v>
      </c>
      <c r="F695" s="24">
        <v>3477</v>
      </c>
      <c r="G695" s="22">
        <v>44336</v>
      </c>
      <c r="H695" s="23"/>
    </row>
    <row r="696" spans="1:8" ht="15.75">
      <c r="A696" s="7" t="s">
        <v>639</v>
      </c>
      <c r="B696" s="8">
        <v>44250</v>
      </c>
      <c r="C696" s="7" t="s">
        <v>395</v>
      </c>
      <c r="D696" s="7" t="s">
        <v>254</v>
      </c>
      <c r="E696" s="9">
        <v>17920.830000000002</v>
      </c>
      <c r="F696" s="24">
        <v>3477</v>
      </c>
      <c r="G696" s="22">
        <v>44336</v>
      </c>
      <c r="H696" s="23"/>
    </row>
    <row r="697" spans="1:8" ht="15.75">
      <c r="A697" s="7" t="s">
        <v>596</v>
      </c>
      <c r="B697" s="8">
        <v>44250</v>
      </c>
      <c r="C697" s="7" t="s">
        <v>395</v>
      </c>
      <c r="D697" s="7" t="s">
        <v>254</v>
      </c>
      <c r="E697" s="9">
        <v>10191.24</v>
      </c>
      <c r="F697" s="24">
        <v>3523</v>
      </c>
      <c r="G697" s="22">
        <v>44337</v>
      </c>
      <c r="H697" s="23"/>
    </row>
    <row r="698" spans="1:8" ht="15.75">
      <c r="A698" s="7" t="s">
        <v>597</v>
      </c>
      <c r="B698" s="8">
        <v>44250</v>
      </c>
      <c r="C698" s="7" t="s">
        <v>395</v>
      </c>
      <c r="D698" s="7" t="s">
        <v>254</v>
      </c>
      <c r="E698" s="9">
        <f>8383+88+1509.1</f>
        <v>9980.1</v>
      </c>
      <c r="F698" s="24">
        <v>3523</v>
      </c>
      <c r="G698" s="22">
        <v>44337</v>
      </c>
      <c r="H698" s="23"/>
    </row>
    <row r="699" spans="1:8" ht="15.75">
      <c r="A699" s="10" t="s">
        <v>120</v>
      </c>
      <c r="B699" s="8">
        <v>44099</v>
      </c>
      <c r="C699" s="7" t="s">
        <v>91</v>
      </c>
      <c r="D699" s="11" t="s">
        <v>112</v>
      </c>
      <c r="E699" s="9">
        <v>407247.5</v>
      </c>
      <c r="F699" s="24"/>
      <c r="G699" s="22"/>
      <c r="H699" s="23"/>
    </row>
    <row r="700" spans="1:8" ht="15.75">
      <c r="A700" s="7" t="s">
        <v>90</v>
      </c>
      <c r="B700" s="8">
        <v>44189</v>
      </c>
      <c r="C700" s="7" t="s">
        <v>91</v>
      </c>
      <c r="D700" s="7" t="s">
        <v>92</v>
      </c>
      <c r="E700" s="9">
        <v>100757.25</v>
      </c>
      <c r="F700" s="24"/>
      <c r="G700" s="22"/>
      <c r="H700" s="23"/>
    </row>
    <row r="701" spans="1:8" ht="15.75">
      <c r="A701" s="7" t="s">
        <v>93</v>
      </c>
      <c r="B701" s="8">
        <v>44189</v>
      </c>
      <c r="C701" s="7" t="s">
        <v>91</v>
      </c>
      <c r="D701" s="7" t="s">
        <v>94</v>
      </c>
      <c r="E701" s="9">
        <v>100757.25</v>
      </c>
      <c r="F701" s="24"/>
      <c r="G701" s="22"/>
      <c r="H701" s="23"/>
    </row>
    <row r="702" spans="1:8" ht="15.75">
      <c r="A702" s="7" t="s">
        <v>814</v>
      </c>
      <c r="B702" s="8">
        <v>44250</v>
      </c>
      <c r="C702" s="7" t="s">
        <v>815</v>
      </c>
      <c r="D702" s="7" t="s">
        <v>816</v>
      </c>
      <c r="E702" s="9">
        <v>120360</v>
      </c>
      <c r="F702" s="24"/>
      <c r="G702" s="22"/>
      <c r="H702" s="23"/>
    </row>
    <row r="703" spans="1:8" ht="15.75">
      <c r="A703" s="7" t="s">
        <v>831</v>
      </c>
      <c r="B703" s="8">
        <v>44273</v>
      </c>
      <c r="C703" s="7" t="s">
        <v>832</v>
      </c>
      <c r="D703" s="7" t="s">
        <v>833</v>
      </c>
      <c r="E703" s="9">
        <v>1475394.12</v>
      </c>
      <c r="F703" s="24"/>
      <c r="G703" s="22"/>
      <c r="H703" s="23"/>
    </row>
    <row r="704" spans="1:8" ht="15.75">
      <c r="A704" s="7" t="s">
        <v>394</v>
      </c>
      <c r="B704" s="8">
        <v>44250</v>
      </c>
      <c r="C704" s="7" t="s">
        <v>395</v>
      </c>
      <c r="D704" s="7" t="s">
        <v>254</v>
      </c>
      <c r="E704" s="9">
        <v>9214.3700000000008</v>
      </c>
      <c r="F704" s="24"/>
      <c r="G704" s="22"/>
      <c r="H704" s="23"/>
    </row>
    <row r="705" spans="1:8" ht="15.75">
      <c r="A705" s="7" t="s">
        <v>396</v>
      </c>
      <c r="B705" s="8">
        <v>44250</v>
      </c>
      <c r="C705" s="7" t="s">
        <v>395</v>
      </c>
      <c r="D705" s="7" t="s">
        <v>254</v>
      </c>
      <c r="E705" s="9">
        <v>25312.84</v>
      </c>
      <c r="F705" s="24"/>
      <c r="G705" s="22"/>
      <c r="H705" s="23"/>
    </row>
    <row r="706" spans="1:8" ht="15.75">
      <c r="A706" s="7" t="s">
        <v>640</v>
      </c>
      <c r="B706" s="8">
        <v>44250</v>
      </c>
      <c r="C706" s="7" t="s">
        <v>395</v>
      </c>
      <c r="D706" s="7" t="s">
        <v>254</v>
      </c>
      <c r="E706" s="9">
        <v>9363.65</v>
      </c>
      <c r="F706" s="24">
        <v>3477</v>
      </c>
      <c r="G706" s="22">
        <v>44336</v>
      </c>
      <c r="H706" s="23"/>
    </row>
    <row r="707" spans="1:8" ht="15.75">
      <c r="A707" s="7" t="s">
        <v>397</v>
      </c>
      <c r="B707" s="8">
        <v>44250</v>
      </c>
      <c r="C707" s="7" t="s">
        <v>395</v>
      </c>
      <c r="D707" s="7" t="s">
        <v>254</v>
      </c>
      <c r="E707" s="9">
        <v>9976.82</v>
      </c>
      <c r="F707" s="24"/>
      <c r="G707" s="22"/>
      <c r="H707" s="23"/>
    </row>
    <row r="708" spans="1:8" ht="15.75">
      <c r="A708" s="7" t="s">
        <v>398</v>
      </c>
      <c r="B708" s="8">
        <v>44250</v>
      </c>
      <c r="C708" s="7" t="s">
        <v>395</v>
      </c>
      <c r="D708" s="7" t="s">
        <v>254</v>
      </c>
      <c r="E708" s="9">
        <f>2704.17+3510.76</f>
        <v>6214.93</v>
      </c>
      <c r="F708" s="24"/>
      <c r="G708" s="22"/>
      <c r="H708" s="23"/>
    </row>
    <row r="709" spans="1:8" ht="15.75">
      <c r="A709" s="7" t="s">
        <v>399</v>
      </c>
      <c r="B709" s="8">
        <v>44250</v>
      </c>
      <c r="C709" s="7" t="s">
        <v>395</v>
      </c>
      <c r="D709" s="7" t="s">
        <v>254</v>
      </c>
      <c r="E709" s="9">
        <v>36817.97</v>
      </c>
      <c r="F709" s="24"/>
      <c r="G709" s="22"/>
      <c r="H709" s="23"/>
    </row>
    <row r="710" spans="1:8" ht="15.75">
      <c r="A710" s="7" t="s">
        <v>400</v>
      </c>
      <c r="B710" s="8">
        <v>44250</v>
      </c>
      <c r="C710" s="7" t="s">
        <v>395</v>
      </c>
      <c r="D710" s="7" t="s">
        <v>254</v>
      </c>
      <c r="E710" s="9">
        <v>45367.21</v>
      </c>
      <c r="F710" s="24"/>
      <c r="G710" s="22"/>
      <c r="H710" s="23"/>
    </row>
    <row r="711" spans="1:8" ht="15.75">
      <c r="A711" s="7" t="s">
        <v>401</v>
      </c>
      <c r="B711" s="8">
        <v>44250</v>
      </c>
      <c r="C711" s="7" t="s">
        <v>395</v>
      </c>
      <c r="D711" s="7" t="s">
        <v>254</v>
      </c>
      <c r="E711" s="9">
        <v>22322.67</v>
      </c>
      <c r="F711" s="24"/>
      <c r="G711" s="22"/>
      <c r="H711" s="23"/>
    </row>
    <row r="712" spans="1:8" ht="15.75">
      <c r="A712" s="7" t="s">
        <v>405</v>
      </c>
      <c r="B712" s="8">
        <v>44250</v>
      </c>
      <c r="C712" s="7" t="s">
        <v>395</v>
      </c>
      <c r="D712" s="7" t="s">
        <v>254</v>
      </c>
      <c r="E712" s="9">
        <v>14081.02</v>
      </c>
      <c r="F712" s="24"/>
      <c r="G712" s="22"/>
      <c r="H712" s="23"/>
    </row>
    <row r="713" spans="1:8" ht="15.75">
      <c r="A713" s="7" t="s">
        <v>498</v>
      </c>
      <c r="B713" s="8">
        <v>44250</v>
      </c>
      <c r="C713" s="7" t="s">
        <v>395</v>
      </c>
      <c r="D713" s="7" t="s">
        <v>254</v>
      </c>
      <c r="E713" s="9">
        <v>22015.91</v>
      </c>
      <c r="F713" s="24"/>
      <c r="G713" s="22"/>
      <c r="H713" s="23"/>
    </row>
    <row r="714" spans="1:8" ht="15.75">
      <c r="A714" s="7" t="s">
        <v>500</v>
      </c>
      <c r="B714" s="8">
        <v>44250</v>
      </c>
      <c r="C714" s="7" t="s">
        <v>395</v>
      </c>
      <c r="D714" s="7" t="s">
        <v>254</v>
      </c>
      <c r="E714" s="9">
        <v>25527.14</v>
      </c>
      <c r="F714" s="24"/>
      <c r="G714" s="22"/>
      <c r="H714" s="23"/>
    </row>
    <row r="715" spans="1:8" ht="15.75">
      <c r="A715" s="7" t="s">
        <v>641</v>
      </c>
      <c r="B715" s="8">
        <v>44250</v>
      </c>
      <c r="C715" s="7" t="s">
        <v>395</v>
      </c>
      <c r="D715" s="7" t="s">
        <v>254</v>
      </c>
      <c r="E715" s="9">
        <v>37337.19</v>
      </c>
      <c r="F715" s="24">
        <v>3477</v>
      </c>
      <c r="G715" s="22">
        <v>44336</v>
      </c>
      <c r="H715" s="23"/>
    </row>
    <row r="716" spans="1:8" ht="15.75">
      <c r="A716" s="7" t="s">
        <v>642</v>
      </c>
      <c r="B716" s="8">
        <v>44250</v>
      </c>
      <c r="C716" s="7" t="s">
        <v>395</v>
      </c>
      <c r="D716" s="7" t="s">
        <v>254</v>
      </c>
      <c r="E716" s="9">
        <f>34740.22+3523.24</f>
        <v>38263.46</v>
      </c>
      <c r="F716" s="24">
        <v>3477</v>
      </c>
      <c r="G716" s="22">
        <v>44336</v>
      </c>
      <c r="H716" s="23"/>
    </row>
    <row r="717" spans="1:8" ht="15.75">
      <c r="A717" s="7" t="s">
        <v>643</v>
      </c>
      <c r="B717" s="8">
        <v>44250</v>
      </c>
      <c r="C717" s="7" t="s">
        <v>395</v>
      </c>
      <c r="D717" s="7" t="s">
        <v>254</v>
      </c>
      <c r="E717" s="9">
        <v>14219.19</v>
      </c>
      <c r="F717" s="24">
        <v>3477</v>
      </c>
      <c r="G717" s="22">
        <v>44336</v>
      </c>
      <c r="H717" s="23"/>
    </row>
    <row r="718" spans="1:8" ht="15.75">
      <c r="A718" s="7" t="s">
        <v>825</v>
      </c>
      <c r="B718" s="8">
        <v>44271</v>
      </c>
      <c r="C718" s="7" t="s">
        <v>395</v>
      </c>
      <c r="D718" s="7" t="s">
        <v>254</v>
      </c>
      <c r="E718" s="9">
        <v>9363.65</v>
      </c>
      <c r="F718" s="24">
        <v>3252</v>
      </c>
      <c r="G718" s="22">
        <v>44330</v>
      </c>
      <c r="H718" s="23"/>
    </row>
    <row r="719" spans="1:8" ht="15.75">
      <c r="A719" s="7" t="s">
        <v>667</v>
      </c>
      <c r="B719" s="8">
        <v>44271</v>
      </c>
      <c r="C719" s="7" t="s">
        <v>395</v>
      </c>
      <c r="D719" s="7" t="s">
        <v>254</v>
      </c>
      <c r="E719" s="9">
        <v>9694.0499999999993</v>
      </c>
      <c r="F719" s="24">
        <v>3252</v>
      </c>
      <c r="G719" s="22">
        <v>44330</v>
      </c>
      <c r="H719" s="23"/>
    </row>
    <row r="720" spans="1:8" ht="15.75">
      <c r="A720" s="7" t="s">
        <v>668</v>
      </c>
      <c r="B720" s="8">
        <v>44271</v>
      </c>
      <c r="C720" s="7" t="s">
        <v>395</v>
      </c>
      <c r="D720" s="7" t="s">
        <v>254</v>
      </c>
      <c r="E720" s="9">
        <v>25140.6</v>
      </c>
      <c r="F720" s="24">
        <v>3252</v>
      </c>
      <c r="G720" s="22">
        <v>44330</v>
      </c>
      <c r="H720" s="23"/>
    </row>
    <row r="721" spans="1:8" ht="15.75">
      <c r="A721" s="7" t="s">
        <v>669</v>
      </c>
      <c r="B721" s="8">
        <v>44271</v>
      </c>
      <c r="C721" s="7" t="s">
        <v>395</v>
      </c>
      <c r="D721" s="7" t="s">
        <v>254</v>
      </c>
      <c r="E721" s="9">
        <v>10071.65</v>
      </c>
      <c r="F721" s="24">
        <v>3252</v>
      </c>
      <c r="G721" s="22">
        <v>44330</v>
      </c>
      <c r="H721" s="23"/>
    </row>
    <row r="722" spans="1:8" ht="15.75">
      <c r="A722" s="7" t="s">
        <v>220</v>
      </c>
      <c r="B722" s="8">
        <v>44271</v>
      </c>
      <c r="C722" s="7" t="s">
        <v>395</v>
      </c>
      <c r="D722" s="7" t="s">
        <v>254</v>
      </c>
      <c r="E722" s="9">
        <v>9363.65</v>
      </c>
      <c r="F722" s="24">
        <v>3252</v>
      </c>
      <c r="G722" s="22">
        <v>44330</v>
      </c>
      <c r="H722" s="22"/>
    </row>
    <row r="723" spans="1:8" ht="15.75">
      <c r="A723" s="7" t="s">
        <v>826</v>
      </c>
      <c r="B723" s="8">
        <v>44271</v>
      </c>
      <c r="C723" s="7" t="s">
        <v>395</v>
      </c>
      <c r="D723" s="7" t="s">
        <v>254</v>
      </c>
      <c r="E723" s="9">
        <v>9363.65</v>
      </c>
      <c r="F723" s="24">
        <v>3252</v>
      </c>
      <c r="G723" s="22">
        <v>44330</v>
      </c>
      <c r="H723" s="22"/>
    </row>
    <row r="724" spans="1:8" ht="15.75">
      <c r="A724" s="7" t="s">
        <v>824</v>
      </c>
      <c r="B724" s="8">
        <v>44271</v>
      </c>
      <c r="C724" s="7" t="s">
        <v>395</v>
      </c>
      <c r="D724" s="7" t="s">
        <v>254</v>
      </c>
      <c r="E724" s="9">
        <v>9363.65</v>
      </c>
      <c r="F724" s="24">
        <v>3252</v>
      </c>
      <c r="G724" s="22">
        <v>44330</v>
      </c>
      <c r="H724" s="22"/>
    </row>
    <row r="725" spans="1:8" ht="15.75">
      <c r="A725" s="7" t="s">
        <v>670</v>
      </c>
      <c r="B725" s="8">
        <v>44271</v>
      </c>
      <c r="C725" s="7" t="s">
        <v>395</v>
      </c>
      <c r="D725" s="7" t="s">
        <v>254</v>
      </c>
      <c r="E725" s="9">
        <v>25140.6</v>
      </c>
      <c r="F725" s="24">
        <v>3252</v>
      </c>
      <c r="G725" s="22">
        <v>44330</v>
      </c>
      <c r="H725" s="22"/>
    </row>
    <row r="726" spans="1:8" ht="15.75">
      <c r="A726" s="7" t="s">
        <v>671</v>
      </c>
      <c r="B726" s="8">
        <v>44271</v>
      </c>
      <c r="C726" s="7" t="s">
        <v>395</v>
      </c>
      <c r="D726" s="7" t="s">
        <v>254</v>
      </c>
      <c r="E726" s="9">
        <v>25178.65</v>
      </c>
      <c r="F726" s="24">
        <v>3252</v>
      </c>
      <c r="G726" s="22">
        <v>44330</v>
      </c>
      <c r="H726" s="22"/>
    </row>
    <row r="727" spans="1:8" ht="15.75">
      <c r="A727" s="7" t="s">
        <v>827</v>
      </c>
      <c r="B727" s="8">
        <v>44271</v>
      </c>
      <c r="C727" s="7" t="s">
        <v>395</v>
      </c>
      <c r="D727" s="7" t="s">
        <v>254</v>
      </c>
      <c r="E727" s="9">
        <v>9401.7099999999991</v>
      </c>
      <c r="F727" s="24">
        <v>3252</v>
      </c>
      <c r="G727" s="22">
        <v>44330</v>
      </c>
      <c r="H727" s="22"/>
    </row>
    <row r="728" spans="1:8" ht="15.75">
      <c r="A728" s="7" t="s">
        <v>657</v>
      </c>
      <c r="B728" s="8">
        <v>44271</v>
      </c>
      <c r="C728" s="7" t="s">
        <v>395</v>
      </c>
      <c r="D728" s="7" t="s">
        <v>254</v>
      </c>
      <c r="E728" s="9">
        <v>25117.08</v>
      </c>
      <c r="F728" s="24">
        <v>3553</v>
      </c>
      <c r="G728" s="22">
        <v>44337</v>
      </c>
      <c r="H728" s="22"/>
    </row>
    <row r="729" spans="1:8" ht="15.75">
      <c r="A729" s="7" t="s">
        <v>658</v>
      </c>
      <c r="B729" s="8">
        <v>44271</v>
      </c>
      <c r="C729" s="7" t="s">
        <v>395</v>
      </c>
      <c r="D729" s="7" t="s">
        <v>254</v>
      </c>
      <c r="E729" s="9">
        <v>9541.76</v>
      </c>
      <c r="F729" s="24">
        <v>3553</v>
      </c>
      <c r="G729" s="22">
        <v>44337</v>
      </c>
      <c r="H729" s="22"/>
    </row>
    <row r="730" spans="1:8" ht="15.75">
      <c r="A730" s="7" t="s">
        <v>659</v>
      </c>
      <c r="B730" s="8">
        <v>44271</v>
      </c>
      <c r="C730" s="7" t="s">
        <v>395</v>
      </c>
      <c r="D730" s="7" t="s">
        <v>254</v>
      </c>
      <c r="E730" s="9">
        <v>9343.81</v>
      </c>
      <c r="F730" s="24">
        <v>3553</v>
      </c>
      <c r="G730" s="22">
        <v>44337</v>
      </c>
      <c r="H730" s="22"/>
    </row>
    <row r="731" spans="1:8" ht="15.75">
      <c r="A731" s="7" t="s">
        <v>660</v>
      </c>
      <c r="B731" s="8">
        <v>44271</v>
      </c>
      <c r="C731" s="7" t="s">
        <v>395</v>
      </c>
      <c r="D731" s="7" t="s">
        <v>254</v>
      </c>
      <c r="E731" s="9">
        <v>10136</v>
      </c>
      <c r="F731" s="24">
        <v>3553</v>
      </c>
      <c r="G731" s="22">
        <v>44337</v>
      </c>
      <c r="H731" s="22"/>
    </row>
    <row r="732" spans="1:8" ht="15.75">
      <c r="A732" s="7" t="s">
        <v>661</v>
      </c>
      <c r="B732" s="8">
        <v>44271</v>
      </c>
      <c r="C732" s="7" t="s">
        <v>395</v>
      </c>
      <c r="D732" s="7" t="s">
        <v>254</v>
      </c>
      <c r="E732" s="9">
        <v>51326.93</v>
      </c>
      <c r="F732" s="24">
        <v>3553</v>
      </c>
      <c r="G732" s="22">
        <v>44337</v>
      </c>
      <c r="H732" s="23"/>
    </row>
    <row r="733" spans="1:8" ht="15.75">
      <c r="A733" s="7" t="s">
        <v>662</v>
      </c>
      <c r="B733" s="8">
        <v>44271</v>
      </c>
      <c r="C733" s="7" t="s">
        <v>395</v>
      </c>
      <c r="D733" s="7" t="s">
        <v>254</v>
      </c>
      <c r="E733" s="9">
        <v>13440</v>
      </c>
      <c r="F733" s="24">
        <v>3553</v>
      </c>
      <c r="G733" s="22">
        <v>44337</v>
      </c>
      <c r="H733" s="22"/>
    </row>
    <row r="734" spans="1:8" ht="15.75">
      <c r="A734" s="7" t="s">
        <v>663</v>
      </c>
      <c r="B734" s="8">
        <v>44271</v>
      </c>
      <c r="C734" s="7" t="s">
        <v>395</v>
      </c>
      <c r="D734" s="7" t="s">
        <v>254</v>
      </c>
      <c r="E734" s="9">
        <v>9944.98</v>
      </c>
      <c r="F734" s="24">
        <v>3553</v>
      </c>
      <c r="G734" s="22">
        <v>44337</v>
      </c>
      <c r="H734" s="22"/>
    </row>
    <row r="735" spans="1:8" ht="15.75">
      <c r="A735" s="7" t="s">
        <v>664</v>
      </c>
      <c r="B735" s="8">
        <v>44271</v>
      </c>
      <c r="C735" s="7" t="s">
        <v>395</v>
      </c>
      <c r="D735" s="7" t="s">
        <v>254</v>
      </c>
      <c r="E735" s="9">
        <f>2263.19+12573.3</f>
        <v>14836.49</v>
      </c>
      <c r="F735" s="24">
        <v>3553</v>
      </c>
      <c r="G735" s="22">
        <v>44337</v>
      </c>
      <c r="H735" s="23"/>
    </row>
    <row r="736" spans="1:8" ht="15.75">
      <c r="A736" s="7" t="s">
        <v>501</v>
      </c>
      <c r="B736" s="8">
        <v>44250</v>
      </c>
      <c r="C736" s="7" t="s">
        <v>395</v>
      </c>
      <c r="D736" s="7" t="s">
        <v>254</v>
      </c>
      <c r="E736" s="9">
        <f>8044.36+1447.98</f>
        <v>9492.34</v>
      </c>
      <c r="F736" s="24"/>
      <c r="G736" s="22"/>
      <c r="H736" s="23"/>
    </row>
    <row r="737" spans="1:8" ht="15.75">
      <c r="A737" s="7" t="s">
        <v>666</v>
      </c>
      <c r="B737" s="8">
        <v>44271</v>
      </c>
      <c r="C737" s="7" t="s">
        <v>395</v>
      </c>
      <c r="D737" s="7" t="s">
        <v>254</v>
      </c>
      <c r="E737" s="9">
        <v>11398.8</v>
      </c>
      <c r="F737" s="24">
        <v>3553</v>
      </c>
      <c r="G737" s="22">
        <v>44337</v>
      </c>
      <c r="H737" s="23"/>
    </row>
    <row r="738" spans="1:8" ht="15.75">
      <c r="A738" s="7" t="s">
        <v>499</v>
      </c>
      <c r="B738" s="8">
        <v>44250</v>
      </c>
      <c r="C738" s="7" t="s">
        <v>395</v>
      </c>
      <c r="D738" s="7" t="s">
        <v>254</v>
      </c>
      <c r="E738" s="9">
        <v>9779.17</v>
      </c>
      <c r="F738" s="24"/>
      <c r="G738" s="22"/>
      <c r="H738" s="23"/>
    </row>
    <row r="739" spans="1:8" ht="15.75">
      <c r="A739" s="7" t="s">
        <v>502</v>
      </c>
      <c r="B739" s="8">
        <v>44250</v>
      </c>
      <c r="C739" s="7" t="s">
        <v>395</v>
      </c>
      <c r="D739" s="7" t="s">
        <v>254</v>
      </c>
      <c r="E739" s="9">
        <f>20336.35+8019.88</f>
        <v>28356.23</v>
      </c>
      <c r="F739" s="24"/>
      <c r="G739" s="22"/>
      <c r="H739" s="23"/>
    </row>
    <row r="740" spans="1:8" ht="15.75">
      <c r="A740" s="7" t="s">
        <v>503</v>
      </c>
      <c r="B740" s="8">
        <v>44250</v>
      </c>
      <c r="C740" s="7" t="s">
        <v>395</v>
      </c>
      <c r="D740" s="7" t="s">
        <v>254</v>
      </c>
      <c r="E740" s="9">
        <f>7994.41+1438.99</f>
        <v>9433.4</v>
      </c>
      <c r="F740" s="24"/>
      <c r="G740" s="22"/>
      <c r="H740" s="23"/>
    </row>
    <row r="741" spans="1:8" ht="15.75">
      <c r="A741" s="7" t="s">
        <v>505</v>
      </c>
      <c r="B741" s="8">
        <v>44250</v>
      </c>
      <c r="C741" s="7" t="s">
        <v>395</v>
      </c>
      <c r="D741" s="7" t="s">
        <v>254</v>
      </c>
      <c r="E741" s="9">
        <v>9622.2000000000007</v>
      </c>
      <c r="F741" s="24"/>
      <c r="G741" s="22"/>
      <c r="H741" s="23"/>
    </row>
    <row r="742" spans="1:8" ht="15.75">
      <c r="A742" s="7" t="s">
        <v>504</v>
      </c>
      <c r="B742" s="8">
        <v>44250</v>
      </c>
      <c r="C742" s="7" t="s">
        <v>395</v>
      </c>
      <c r="D742" s="7" t="s">
        <v>254</v>
      </c>
      <c r="E742" s="9">
        <f>7994.41+1438.99</f>
        <v>9433.4</v>
      </c>
      <c r="F742" s="24"/>
      <c r="G742" s="22"/>
      <c r="H742" s="23"/>
    </row>
    <row r="743" spans="1:8" ht="15.75">
      <c r="A743" s="7" t="s">
        <v>506</v>
      </c>
      <c r="B743" s="8">
        <v>44250</v>
      </c>
      <c r="C743" s="7" t="s">
        <v>395</v>
      </c>
      <c r="D743" s="7" t="s">
        <v>254</v>
      </c>
      <c r="E743" s="9">
        <f>7985.18+1437.33</f>
        <v>9422.51</v>
      </c>
      <c r="F743" s="24"/>
      <c r="G743" s="22"/>
      <c r="H743" s="23"/>
    </row>
    <row r="744" spans="1:8" ht="15.75">
      <c r="A744" s="7" t="s">
        <v>82</v>
      </c>
      <c r="B744" s="8">
        <v>44183</v>
      </c>
      <c r="C744" s="7" t="s">
        <v>206</v>
      </c>
      <c r="D744" s="7" t="s">
        <v>84</v>
      </c>
      <c r="E744" s="9">
        <v>26163.02</v>
      </c>
      <c r="F744" s="24">
        <v>3177</v>
      </c>
      <c r="G744" s="22">
        <v>44327</v>
      </c>
      <c r="H744" s="23"/>
    </row>
    <row r="745" spans="1:8" ht="15.75">
      <c r="A745" s="7" t="s">
        <v>426</v>
      </c>
      <c r="B745" s="8">
        <v>44207</v>
      </c>
      <c r="C745" s="7" t="s">
        <v>206</v>
      </c>
      <c r="D745" s="7" t="s">
        <v>428</v>
      </c>
      <c r="E745" s="9">
        <v>26163.200000000001</v>
      </c>
      <c r="F745" s="24">
        <v>3177</v>
      </c>
      <c r="G745" s="22">
        <v>44327</v>
      </c>
      <c r="H745" s="23"/>
    </row>
    <row r="746" spans="1:8" ht="15.75">
      <c r="A746" s="7" t="s">
        <v>205</v>
      </c>
      <c r="B746" s="8">
        <v>44230</v>
      </c>
      <c r="C746" s="7" t="s">
        <v>206</v>
      </c>
      <c r="D746" s="7" t="s">
        <v>207</v>
      </c>
      <c r="E746" s="9">
        <v>26163.19</v>
      </c>
      <c r="F746" s="24">
        <v>3177</v>
      </c>
      <c r="G746" s="22">
        <v>44327</v>
      </c>
      <c r="H746" s="23"/>
    </row>
    <row r="747" spans="1:8" ht="15.75">
      <c r="A747" s="7" t="s">
        <v>507</v>
      </c>
      <c r="B747" s="8">
        <v>44250</v>
      </c>
      <c r="C747" s="7" t="s">
        <v>395</v>
      </c>
      <c r="D747" s="7" t="s">
        <v>254</v>
      </c>
      <c r="E747" s="9">
        <f>7985.18+1437.33</f>
        <v>9422.51</v>
      </c>
      <c r="F747" s="24"/>
      <c r="G747" s="22"/>
      <c r="H747" s="23"/>
    </row>
    <row r="748" spans="1:8" ht="15.75">
      <c r="A748" s="7" t="s">
        <v>855</v>
      </c>
      <c r="B748" s="8">
        <v>44242</v>
      </c>
      <c r="C748" s="7" t="s">
        <v>854</v>
      </c>
      <c r="D748" s="7" t="s">
        <v>254</v>
      </c>
      <c r="E748" s="9">
        <v>187856</v>
      </c>
      <c r="F748" s="24">
        <v>3626</v>
      </c>
      <c r="G748" s="22">
        <v>44341</v>
      </c>
      <c r="H748" s="23"/>
    </row>
    <row r="749" spans="1:8" ht="15.75">
      <c r="A749" s="7" t="s">
        <v>351</v>
      </c>
      <c r="B749" s="8">
        <v>44284</v>
      </c>
      <c r="C749" s="7" t="s">
        <v>854</v>
      </c>
      <c r="D749" s="7" t="s">
        <v>254</v>
      </c>
      <c r="E749" s="9">
        <v>787296</v>
      </c>
      <c r="F749" s="24">
        <v>3512</v>
      </c>
      <c r="G749" s="22">
        <v>44337</v>
      </c>
      <c r="H749" s="23"/>
    </row>
    <row r="750" spans="1:8" ht="15.75">
      <c r="A750" s="7" t="s">
        <v>644</v>
      </c>
      <c r="B750" s="8">
        <v>44250</v>
      </c>
      <c r="C750" s="7" t="s">
        <v>395</v>
      </c>
      <c r="D750" s="7" t="s">
        <v>254</v>
      </c>
      <c r="E750" s="9">
        <f>1455.6+8086.65</f>
        <v>9542.25</v>
      </c>
      <c r="F750" s="24"/>
      <c r="G750" s="22"/>
      <c r="H750" s="23"/>
    </row>
    <row r="751" spans="1:8" ht="15.75">
      <c r="A751" s="7" t="s">
        <v>645</v>
      </c>
      <c r="B751" s="8">
        <v>44250</v>
      </c>
      <c r="C751" s="7" t="s">
        <v>395</v>
      </c>
      <c r="D751" s="7" t="s">
        <v>254</v>
      </c>
      <c r="E751" s="9">
        <v>9359.8799999999992</v>
      </c>
      <c r="F751" s="24"/>
      <c r="G751" s="22"/>
      <c r="H751" s="23"/>
    </row>
    <row r="752" spans="1:8" ht="15.75">
      <c r="A752" s="7" t="s">
        <v>202</v>
      </c>
      <c r="B752" s="8">
        <v>44232</v>
      </c>
      <c r="C752" s="7" t="s">
        <v>203</v>
      </c>
      <c r="D752" s="7" t="s">
        <v>204</v>
      </c>
      <c r="E752" s="9">
        <v>3000000</v>
      </c>
      <c r="F752" s="24">
        <v>2358</v>
      </c>
      <c r="G752" s="22">
        <v>44302</v>
      </c>
      <c r="H752" s="22">
        <v>44320</v>
      </c>
    </row>
    <row r="753" spans="1:8" ht="15.75">
      <c r="A753" s="7" t="s">
        <v>448</v>
      </c>
      <c r="B753" s="8">
        <v>44211</v>
      </c>
      <c r="C753" s="7" t="s">
        <v>798</v>
      </c>
      <c r="D753" s="7" t="s">
        <v>450</v>
      </c>
      <c r="E753" s="9">
        <v>29500</v>
      </c>
      <c r="F753" s="24">
        <v>2525</v>
      </c>
      <c r="G753" s="22">
        <v>44308</v>
      </c>
      <c r="H753" s="22">
        <v>44326</v>
      </c>
    </row>
    <row r="754" spans="1:8" ht="15.75">
      <c r="A754" s="7" t="s">
        <v>451</v>
      </c>
      <c r="B754" s="8">
        <v>44246</v>
      </c>
      <c r="C754" s="7" t="s">
        <v>798</v>
      </c>
      <c r="D754" s="7" t="s">
        <v>452</v>
      </c>
      <c r="E754" s="9">
        <v>59000</v>
      </c>
      <c r="F754" s="24">
        <v>2525</v>
      </c>
      <c r="G754" s="22">
        <v>44308</v>
      </c>
      <c r="H754" s="22">
        <v>44326</v>
      </c>
    </row>
    <row r="755" spans="1:8" ht="15.75">
      <c r="A755" s="7" t="s">
        <v>453</v>
      </c>
      <c r="B755" s="8">
        <v>44252</v>
      </c>
      <c r="C755" s="7" t="s">
        <v>798</v>
      </c>
      <c r="D755" s="7" t="s">
        <v>454</v>
      </c>
      <c r="E755" s="9">
        <v>82600</v>
      </c>
      <c r="F755" s="24">
        <v>2525</v>
      </c>
      <c r="G755" s="22">
        <v>44308</v>
      </c>
      <c r="H755" s="22">
        <v>44326</v>
      </c>
    </row>
    <row r="756" spans="1:8" ht="15.75">
      <c r="A756" s="7" t="s">
        <v>1420</v>
      </c>
      <c r="B756" s="8">
        <v>44228</v>
      </c>
      <c r="C756" s="7" t="s">
        <v>798</v>
      </c>
      <c r="D756" s="7" t="s">
        <v>799</v>
      </c>
      <c r="E756" s="9">
        <v>29500</v>
      </c>
      <c r="F756" s="24">
        <v>2842</v>
      </c>
      <c r="G756" s="22">
        <v>44319</v>
      </c>
      <c r="H756" s="22">
        <v>44335</v>
      </c>
    </row>
    <row r="757" spans="1:8" ht="15.75">
      <c r="A757" s="7" t="s">
        <v>480</v>
      </c>
      <c r="B757" s="8">
        <v>44250</v>
      </c>
      <c r="C757" s="7" t="s">
        <v>798</v>
      </c>
      <c r="D757" s="7" t="s">
        <v>801</v>
      </c>
      <c r="E757" s="9">
        <v>41300</v>
      </c>
      <c r="F757" s="24">
        <v>2842</v>
      </c>
      <c r="G757" s="22">
        <v>44319</v>
      </c>
      <c r="H757" s="22">
        <v>44335</v>
      </c>
    </row>
    <row r="758" spans="1:8" ht="15.75">
      <c r="A758" s="7" t="s">
        <v>1421</v>
      </c>
      <c r="B758" s="8">
        <v>44245</v>
      </c>
      <c r="C758" s="7" t="s">
        <v>798</v>
      </c>
      <c r="D758" s="7" t="s">
        <v>803</v>
      </c>
      <c r="E758" s="9">
        <v>41300</v>
      </c>
      <c r="F758" s="24">
        <v>2842</v>
      </c>
      <c r="G758" s="22">
        <v>44319</v>
      </c>
      <c r="H758" s="22">
        <v>44335</v>
      </c>
    </row>
    <row r="759" spans="1:8" ht="15.75">
      <c r="A759" s="7" t="s">
        <v>1422</v>
      </c>
      <c r="B759" s="8">
        <v>44278</v>
      </c>
      <c r="C759" s="7" t="s">
        <v>798</v>
      </c>
      <c r="D759" s="7" t="s">
        <v>805</v>
      </c>
      <c r="E759" s="9">
        <v>41300</v>
      </c>
      <c r="F759" s="24">
        <v>2842</v>
      </c>
      <c r="G759" s="22">
        <v>44319</v>
      </c>
      <c r="H759" s="22">
        <v>44335</v>
      </c>
    </row>
    <row r="760" spans="1:8" ht="15.75">
      <c r="A760" s="7" t="s">
        <v>1423</v>
      </c>
      <c r="B760" s="8">
        <v>44274</v>
      </c>
      <c r="C760" s="7" t="s">
        <v>798</v>
      </c>
      <c r="D760" s="7" t="s">
        <v>807</v>
      </c>
      <c r="E760" s="9">
        <v>88500</v>
      </c>
      <c r="F760" s="24">
        <v>2842</v>
      </c>
      <c r="G760" s="22">
        <v>44319</v>
      </c>
      <c r="H760" s="22">
        <v>44335</v>
      </c>
    </row>
    <row r="761" spans="1:8" ht="15.75">
      <c r="A761" s="7" t="s">
        <v>1424</v>
      </c>
      <c r="B761" s="8">
        <v>44282</v>
      </c>
      <c r="C761" s="7" t="s">
        <v>798</v>
      </c>
      <c r="D761" s="7" t="s">
        <v>809</v>
      </c>
      <c r="E761" s="9">
        <v>29500</v>
      </c>
      <c r="F761" s="24">
        <v>2842</v>
      </c>
      <c r="G761" s="22">
        <v>44319</v>
      </c>
      <c r="H761" s="22">
        <v>44335</v>
      </c>
    </row>
    <row r="762" spans="1:8" ht="15.75">
      <c r="A762" s="7" t="s">
        <v>646</v>
      </c>
      <c r="B762" s="8">
        <v>44250</v>
      </c>
      <c r="C762" s="7" t="s">
        <v>395</v>
      </c>
      <c r="D762" s="7" t="s">
        <v>254</v>
      </c>
      <c r="E762" s="9">
        <f>7772.1+1398.26</f>
        <v>9170.36</v>
      </c>
      <c r="F762" s="24"/>
      <c r="G762" s="22"/>
      <c r="H762" s="23"/>
    </row>
    <row r="763" spans="1:8" ht="15.75">
      <c r="A763" s="7" t="s">
        <v>647</v>
      </c>
      <c r="B763" s="8">
        <v>44250</v>
      </c>
      <c r="C763" s="7" t="s">
        <v>395</v>
      </c>
      <c r="D763" s="7" t="s">
        <v>254</v>
      </c>
      <c r="E763" s="9">
        <f>7772.1+1398.98</f>
        <v>9171.08</v>
      </c>
      <c r="F763" s="24"/>
      <c r="G763" s="22"/>
      <c r="H763" s="23"/>
    </row>
    <row r="764" spans="1:8" ht="15.75">
      <c r="A764" s="7" t="s">
        <v>457</v>
      </c>
      <c r="B764" s="8">
        <v>44265</v>
      </c>
      <c r="C764" s="7" t="s">
        <v>458</v>
      </c>
      <c r="D764" s="7" t="s">
        <v>459</v>
      </c>
      <c r="E764" s="9">
        <v>46020</v>
      </c>
      <c r="F764" s="24">
        <v>2904</v>
      </c>
      <c r="G764" s="22">
        <v>44320</v>
      </c>
      <c r="H764" s="22">
        <v>44335</v>
      </c>
    </row>
    <row r="765" spans="1:8" ht="15.75">
      <c r="A765" s="7" t="s">
        <v>32</v>
      </c>
      <c r="B765" s="8">
        <v>44244</v>
      </c>
      <c r="C765" s="7" t="s">
        <v>460</v>
      </c>
      <c r="D765" s="7" t="s">
        <v>461</v>
      </c>
      <c r="E765" s="9">
        <v>49952</v>
      </c>
      <c r="F765" s="24">
        <v>2896</v>
      </c>
      <c r="G765" s="22">
        <v>44320</v>
      </c>
      <c r="H765" s="22">
        <v>44335</v>
      </c>
    </row>
    <row r="766" spans="1:8" ht="15.75">
      <c r="A766" s="7" t="s">
        <v>648</v>
      </c>
      <c r="B766" s="8">
        <v>44250</v>
      </c>
      <c r="C766" s="7" t="s">
        <v>395</v>
      </c>
      <c r="D766" s="7" t="s">
        <v>254</v>
      </c>
      <c r="E766" s="9">
        <v>9359.8799999999992</v>
      </c>
      <c r="F766" s="24"/>
      <c r="G766" s="22"/>
      <c r="H766" s="23"/>
    </row>
    <row r="767" spans="1:8" ht="15.75">
      <c r="A767" s="7" t="s">
        <v>312</v>
      </c>
      <c r="B767" s="8">
        <v>44218</v>
      </c>
      <c r="C767" s="7" t="s">
        <v>60</v>
      </c>
      <c r="D767" s="7" t="s">
        <v>313</v>
      </c>
      <c r="E767" s="9">
        <v>3080000</v>
      </c>
      <c r="F767" s="24">
        <v>3605</v>
      </c>
      <c r="G767" s="22">
        <v>44340</v>
      </c>
      <c r="H767" s="23"/>
    </row>
    <row r="768" spans="1:8" ht="15.75">
      <c r="A768" s="7" t="s">
        <v>310</v>
      </c>
      <c r="B768" s="8">
        <v>44242</v>
      </c>
      <c r="C768" s="7" t="s">
        <v>60</v>
      </c>
      <c r="D768" s="7" t="s">
        <v>311</v>
      </c>
      <c r="E768" s="9">
        <v>3080000</v>
      </c>
      <c r="F768" s="24">
        <v>3609</v>
      </c>
      <c r="G768" s="22">
        <v>44340</v>
      </c>
      <c r="H768" s="23"/>
    </row>
    <row r="769" spans="1:8" ht="15.75">
      <c r="A769" s="7" t="s">
        <v>649</v>
      </c>
      <c r="B769" s="8">
        <v>44250</v>
      </c>
      <c r="C769" s="7" t="s">
        <v>395</v>
      </c>
      <c r="D769" s="7" t="s">
        <v>254</v>
      </c>
      <c r="E769" s="9">
        <f>20102.96+3610.53</f>
        <v>23713.489999999998</v>
      </c>
      <c r="F769" s="24"/>
      <c r="G769" s="22"/>
      <c r="H769" s="23"/>
    </row>
    <row r="770" spans="1:8" ht="15.75">
      <c r="A770" s="7" t="s">
        <v>650</v>
      </c>
      <c r="B770" s="8">
        <v>44250</v>
      </c>
      <c r="C770" s="7" t="s">
        <v>395</v>
      </c>
      <c r="D770" s="7" t="s">
        <v>254</v>
      </c>
      <c r="E770" s="9">
        <v>9359.8799999999992</v>
      </c>
      <c r="F770" s="24"/>
      <c r="G770" s="22"/>
      <c r="H770" s="23"/>
    </row>
    <row r="771" spans="1:8" ht="15.75">
      <c r="A771" s="7" t="s">
        <v>651</v>
      </c>
      <c r="B771" s="8">
        <v>44250</v>
      </c>
      <c r="C771" s="7" t="s">
        <v>395</v>
      </c>
      <c r="D771" s="7" t="s">
        <v>254</v>
      </c>
      <c r="E771" s="9">
        <v>24508.68</v>
      </c>
      <c r="F771" s="24"/>
      <c r="G771" s="22"/>
      <c r="H771" s="23"/>
    </row>
    <row r="772" spans="1:8" ht="15.75">
      <c r="A772" s="7" t="s">
        <v>652</v>
      </c>
      <c r="B772" s="8">
        <v>44250</v>
      </c>
      <c r="C772" s="7" t="s">
        <v>395</v>
      </c>
      <c r="D772" s="7" t="s">
        <v>254</v>
      </c>
      <c r="E772" s="9">
        <f>7772.1+1398.95</f>
        <v>9171.0500000000011</v>
      </c>
      <c r="F772" s="24"/>
      <c r="G772" s="22"/>
      <c r="H772" s="23"/>
    </row>
    <row r="773" spans="1:8" ht="15.75">
      <c r="A773" s="7" t="s">
        <v>653</v>
      </c>
      <c r="B773" s="8">
        <v>44250</v>
      </c>
      <c r="C773" s="7" t="s">
        <v>395</v>
      </c>
      <c r="D773" s="7" t="s">
        <v>254</v>
      </c>
      <c r="E773" s="9">
        <v>9359.8799999999992</v>
      </c>
      <c r="F773" s="24"/>
      <c r="G773" s="22"/>
      <c r="H773" s="23"/>
    </row>
    <row r="774" spans="1:8" ht="15.75">
      <c r="A774" s="7" t="s">
        <v>590</v>
      </c>
      <c r="B774" s="8">
        <v>44250</v>
      </c>
      <c r="C774" s="7" t="s">
        <v>395</v>
      </c>
      <c r="D774" s="7" t="s">
        <v>254</v>
      </c>
      <c r="E774" s="9">
        <v>9359.8799999999992</v>
      </c>
      <c r="F774" s="24"/>
      <c r="G774" s="22"/>
      <c r="H774" s="23"/>
    </row>
    <row r="775" spans="1:8" ht="15.75">
      <c r="A775" s="7" t="s">
        <v>620</v>
      </c>
      <c r="B775" s="8">
        <v>44250</v>
      </c>
      <c r="C775" s="7" t="s">
        <v>395</v>
      </c>
      <c r="D775" s="7" t="s">
        <v>254</v>
      </c>
      <c r="E775" s="9">
        <v>4720</v>
      </c>
      <c r="F775" s="24"/>
      <c r="G775" s="22"/>
      <c r="H775" s="23"/>
    </row>
    <row r="776" spans="1:8" ht="15.75">
      <c r="A776" s="7" t="s">
        <v>621</v>
      </c>
      <c r="B776" s="8">
        <v>44250</v>
      </c>
      <c r="C776" s="7" t="s">
        <v>395</v>
      </c>
      <c r="D776" s="7" t="s">
        <v>254</v>
      </c>
      <c r="E776" s="9">
        <v>10103.379999999999</v>
      </c>
      <c r="F776" s="24"/>
      <c r="G776" s="22"/>
      <c r="H776" s="23"/>
    </row>
    <row r="777" spans="1:8" ht="15.75">
      <c r="A777" s="7" t="s">
        <v>622</v>
      </c>
      <c r="B777" s="8">
        <v>44250</v>
      </c>
      <c r="C777" s="7" t="s">
        <v>395</v>
      </c>
      <c r="D777" s="7" t="s">
        <v>254</v>
      </c>
      <c r="E777" s="9">
        <f>8113.9+1460.5</f>
        <v>9574.4</v>
      </c>
      <c r="F777" s="24"/>
      <c r="G777" s="22"/>
      <c r="H777" s="23"/>
    </row>
    <row r="778" spans="1:8" ht="15.75">
      <c r="A778" s="7" t="s">
        <v>623</v>
      </c>
      <c r="B778" s="8">
        <v>44250</v>
      </c>
      <c r="C778" s="7" t="s">
        <v>395</v>
      </c>
      <c r="D778" s="7" t="s">
        <v>254</v>
      </c>
      <c r="E778" s="9">
        <f>8113.9+1460.5</f>
        <v>9574.4</v>
      </c>
      <c r="F778" s="24"/>
      <c r="G778" s="22"/>
      <c r="H778" s="23"/>
    </row>
    <row r="779" spans="1:8" ht="15.75">
      <c r="A779" s="7" t="s">
        <v>624</v>
      </c>
      <c r="B779" s="8">
        <v>44250</v>
      </c>
      <c r="C779" s="7" t="s">
        <v>395</v>
      </c>
      <c r="D779" s="7" t="s">
        <v>254</v>
      </c>
      <c r="E779" s="9">
        <f>8113.9+1460.5</f>
        <v>9574.4</v>
      </c>
      <c r="F779" s="24"/>
      <c r="G779" s="22"/>
      <c r="H779" s="23"/>
    </row>
    <row r="780" spans="1:8" ht="15.75">
      <c r="A780" s="7" t="s">
        <v>654</v>
      </c>
      <c r="B780" s="8">
        <v>44250</v>
      </c>
      <c r="C780" s="7" t="s">
        <v>395</v>
      </c>
      <c r="D780" s="7" t="s">
        <v>254</v>
      </c>
      <c r="E780" s="9">
        <v>39232.720000000001</v>
      </c>
      <c r="F780" s="24"/>
      <c r="G780" s="22"/>
      <c r="H780" s="23"/>
    </row>
    <row r="781" spans="1:8" ht="15.75">
      <c r="A781" s="7" t="s">
        <v>655</v>
      </c>
      <c r="B781" s="8">
        <v>44250</v>
      </c>
      <c r="C781" s="7" t="s">
        <v>395</v>
      </c>
      <c r="D781" s="7" t="s">
        <v>254</v>
      </c>
      <c r="E781" s="9">
        <v>23817.3</v>
      </c>
      <c r="F781" s="24"/>
      <c r="G781" s="22"/>
      <c r="H781" s="23"/>
    </row>
    <row r="782" spans="1:8" ht="15.75">
      <c r="A782" s="7" t="s">
        <v>625</v>
      </c>
      <c r="B782" s="8">
        <v>44250</v>
      </c>
      <c r="C782" s="7" t="s">
        <v>395</v>
      </c>
      <c r="D782" s="7" t="s">
        <v>254</v>
      </c>
      <c r="E782" s="9">
        <v>9644.49</v>
      </c>
      <c r="F782" s="24"/>
      <c r="G782" s="22"/>
      <c r="H782" s="23"/>
    </row>
    <row r="783" spans="1:8" ht="15.75">
      <c r="A783" s="7" t="s">
        <v>626</v>
      </c>
      <c r="B783" s="8">
        <v>44250</v>
      </c>
      <c r="C783" s="7" t="s">
        <v>395</v>
      </c>
      <c r="D783" s="7" t="s">
        <v>254</v>
      </c>
      <c r="E783" s="9">
        <v>10352.49</v>
      </c>
      <c r="F783" s="24"/>
      <c r="G783" s="22"/>
      <c r="H783" s="23"/>
    </row>
    <row r="784" spans="1:8" ht="15.75">
      <c r="A784" s="7" t="s">
        <v>627</v>
      </c>
      <c r="B784" s="8">
        <v>44250</v>
      </c>
      <c r="C784" s="7" t="s">
        <v>395</v>
      </c>
      <c r="D784" s="7" t="s">
        <v>254</v>
      </c>
      <c r="E784" s="9">
        <v>9644.49</v>
      </c>
      <c r="F784" s="24"/>
      <c r="G784" s="22"/>
      <c r="H784" s="23"/>
    </row>
    <row r="785" spans="1:8" ht="15.75">
      <c r="A785" s="7" t="s">
        <v>628</v>
      </c>
      <c r="B785" s="8">
        <v>44250</v>
      </c>
      <c r="C785" s="7" t="s">
        <v>395</v>
      </c>
      <c r="D785" s="7" t="s">
        <v>254</v>
      </c>
      <c r="E785" s="9">
        <v>9745.6299999999992</v>
      </c>
      <c r="F785" s="24"/>
      <c r="G785" s="22"/>
      <c r="H785" s="23"/>
    </row>
    <row r="786" spans="1:8" ht="15.75">
      <c r="A786" s="7" t="s">
        <v>594</v>
      </c>
      <c r="B786" s="8">
        <v>44250</v>
      </c>
      <c r="C786" s="7" t="s">
        <v>395</v>
      </c>
      <c r="D786" s="7" t="s">
        <v>254</v>
      </c>
      <c r="E786" s="9">
        <f>8158.41+1468.31</f>
        <v>9626.7199999999993</v>
      </c>
      <c r="F786" s="24"/>
      <c r="G786" s="22"/>
      <c r="H786" s="23"/>
    </row>
    <row r="787" spans="1:8" ht="15.75">
      <c r="A787" s="7" t="s">
        <v>599</v>
      </c>
      <c r="B787" s="8">
        <v>44250</v>
      </c>
      <c r="C787" s="7" t="s">
        <v>395</v>
      </c>
      <c r="D787" s="7" t="s">
        <v>254</v>
      </c>
      <c r="E787" s="9">
        <v>9556.83</v>
      </c>
      <c r="F787" s="24"/>
      <c r="G787" s="22"/>
      <c r="H787" s="23"/>
    </row>
    <row r="788" spans="1:8" ht="15.75">
      <c r="A788" s="7" t="s">
        <v>598</v>
      </c>
      <c r="B788" s="8">
        <v>44250</v>
      </c>
      <c r="C788" s="7" t="s">
        <v>395</v>
      </c>
      <c r="D788" s="7" t="s">
        <v>254</v>
      </c>
      <c r="E788" s="9">
        <v>31993.72</v>
      </c>
      <c r="F788" s="24"/>
      <c r="G788" s="22"/>
      <c r="H788" s="23"/>
    </row>
    <row r="789" spans="1:8" ht="15.75">
      <c r="A789" s="7" t="s">
        <v>600</v>
      </c>
      <c r="B789" s="8">
        <v>44250</v>
      </c>
      <c r="C789" s="7" t="s">
        <v>395</v>
      </c>
      <c r="D789" s="7" t="s">
        <v>254</v>
      </c>
      <c r="E789" s="9">
        <v>13874.03</v>
      </c>
      <c r="F789" s="24"/>
      <c r="G789" s="22"/>
      <c r="H789" s="23"/>
    </row>
    <row r="790" spans="1:8" ht="15.75">
      <c r="A790" s="7" t="s">
        <v>601</v>
      </c>
      <c r="B790" s="8">
        <v>44250</v>
      </c>
      <c r="C790" s="7" t="s">
        <v>395</v>
      </c>
      <c r="D790" s="7" t="s">
        <v>254</v>
      </c>
      <c r="E790" s="9">
        <v>27272.1</v>
      </c>
      <c r="F790" s="24"/>
      <c r="G790" s="22"/>
      <c r="H790" s="23"/>
    </row>
    <row r="791" spans="1:8" ht="15.75">
      <c r="A791" s="7" t="s">
        <v>602</v>
      </c>
      <c r="B791" s="8">
        <v>44250</v>
      </c>
      <c r="C791" s="7" t="s">
        <v>395</v>
      </c>
      <c r="D791" s="7" t="s">
        <v>254</v>
      </c>
      <c r="E791" s="9">
        <f>8158.41+1468.51</f>
        <v>9626.92</v>
      </c>
      <c r="F791" s="24"/>
      <c r="G791" s="22"/>
      <c r="H791" s="23"/>
    </row>
    <row r="792" spans="1:8" ht="15.75">
      <c r="A792" s="7" t="s">
        <v>603</v>
      </c>
      <c r="B792" s="8">
        <v>44250</v>
      </c>
      <c r="C792" s="7" t="s">
        <v>395</v>
      </c>
      <c r="D792" s="7" t="s">
        <v>254</v>
      </c>
      <c r="E792" s="9">
        <f>8099.01+1457.62</f>
        <v>9556.630000000001</v>
      </c>
      <c r="F792" s="24"/>
      <c r="G792" s="22"/>
      <c r="H792" s="23"/>
    </row>
    <row r="793" spans="1:8" ht="15.75">
      <c r="A793" s="7" t="s">
        <v>604</v>
      </c>
      <c r="B793" s="8">
        <v>44250</v>
      </c>
      <c r="C793" s="7" t="s">
        <v>395</v>
      </c>
      <c r="D793" s="7" t="s">
        <v>254</v>
      </c>
      <c r="E793" s="9">
        <v>10334.92</v>
      </c>
      <c r="F793" s="24"/>
      <c r="G793" s="22"/>
      <c r="H793" s="23"/>
    </row>
    <row r="794" spans="1:8" ht="15.75">
      <c r="A794" s="7" t="s">
        <v>605</v>
      </c>
      <c r="B794" s="8">
        <v>44250</v>
      </c>
      <c r="C794" s="7" t="s">
        <v>395</v>
      </c>
      <c r="D794" s="7" t="s">
        <v>254</v>
      </c>
      <c r="E794" s="9">
        <f>34931.37+6287.65</f>
        <v>41219.020000000004</v>
      </c>
      <c r="F794" s="24"/>
      <c r="G794" s="22"/>
      <c r="H794" s="23"/>
    </row>
    <row r="795" spans="1:8" ht="15.75">
      <c r="A795" s="7" t="s">
        <v>606</v>
      </c>
      <c r="B795" s="8">
        <v>44250</v>
      </c>
      <c r="C795" s="7" t="s">
        <v>395</v>
      </c>
      <c r="D795" s="7" t="s">
        <v>254</v>
      </c>
      <c r="E795" s="9">
        <v>9626.92</v>
      </c>
      <c r="F795" s="24"/>
      <c r="G795" s="22"/>
      <c r="H795" s="23"/>
    </row>
    <row r="796" spans="1:8" ht="15.75">
      <c r="A796" s="7" t="s">
        <v>218</v>
      </c>
      <c r="B796" s="8">
        <v>44250</v>
      </c>
      <c r="C796" s="7" t="s">
        <v>395</v>
      </c>
      <c r="D796" s="7" t="s">
        <v>254</v>
      </c>
      <c r="E796" s="9">
        <v>83151.83</v>
      </c>
      <c r="F796" s="24"/>
      <c r="G796" s="22"/>
      <c r="H796" s="23"/>
    </row>
    <row r="797" spans="1:8" ht="15.75">
      <c r="A797" s="7" t="s">
        <v>610</v>
      </c>
      <c r="B797" s="8">
        <v>44250</v>
      </c>
      <c r="C797" s="7" t="s">
        <v>395</v>
      </c>
      <c r="D797" s="7" t="s">
        <v>254</v>
      </c>
      <c r="E797" s="9">
        <v>37626.839999999997</v>
      </c>
      <c r="F797" s="24"/>
      <c r="G797" s="22"/>
      <c r="H797" s="23"/>
    </row>
    <row r="798" spans="1:8" ht="15.75">
      <c r="A798" s="7" t="s">
        <v>611</v>
      </c>
      <c r="B798" s="8">
        <v>44250</v>
      </c>
      <c r="C798" s="7" t="s">
        <v>395</v>
      </c>
      <c r="D798" s="7" t="s">
        <v>254</v>
      </c>
      <c r="E798" s="9">
        <v>15281.17</v>
      </c>
      <c r="F798" s="24"/>
      <c r="G798" s="22"/>
      <c r="H798" s="23"/>
    </row>
    <row r="799" spans="1:8" ht="15.75">
      <c r="A799" s="7" t="s">
        <v>612</v>
      </c>
      <c r="B799" s="8">
        <v>44250</v>
      </c>
      <c r="C799" s="7" t="s">
        <v>395</v>
      </c>
      <c r="D799" s="7" t="s">
        <v>254</v>
      </c>
      <c r="E799" s="9">
        <v>10161.43</v>
      </c>
      <c r="F799" s="24"/>
      <c r="G799" s="22"/>
      <c r="H799" s="23"/>
    </row>
    <row r="800" spans="1:8" ht="15.75">
      <c r="A800" s="7" t="s">
        <v>613</v>
      </c>
      <c r="B800" s="8">
        <v>44250</v>
      </c>
      <c r="C800" s="7" t="s">
        <v>395</v>
      </c>
      <c r="D800" s="7" t="s">
        <v>254</v>
      </c>
      <c r="E800" s="9">
        <v>9783.83</v>
      </c>
      <c r="F800" s="24"/>
      <c r="G800" s="22"/>
      <c r="H800" s="23"/>
    </row>
    <row r="801" spans="1:8" ht="15.75">
      <c r="A801" s="7" t="s">
        <v>614</v>
      </c>
      <c r="B801" s="8">
        <v>44250</v>
      </c>
      <c r="C801" s="7" t="s">
        <v>395</v>
      </c>
      <c r="D801" s="7" t="s">
        <v>254</v>
      </c>
      <c r="E801" s="9">
        <v>10783.97</v>
      </c>
      <c r="F801" s="24"/>
      <c r="G801" s="22"/>
      <c r="H801" s="23"/>
    </row>
    <row r="802" spans="1:8" ht="15.75">
      <c r="A802" s="7" t="s">
        <v>607</v>
      </c>
      <c r="B802" s="8">
        <v>44250</v>
      </c>
      <c r="C802" s="7" t="s">
        <v>395</v>
      </c>
      <c r="D802" s="7" t="s">
        <v>254</v>
      </c>
      <c r="E802" s="9">
        <v>10018.209999999999</v>
      </c>
      <c r="F802" s="24"/>
      <c r="G802" s="22"/>
      <c r="H802" s="23"/>
    </row>
    <row r="803" spans="1:8" ht="15.75">
      <c r="A803" s="7" t="s">
        <v>615</v>
      </c>
      <c r="B803" s="8">
        <v>44250</v>
      </c>
      <c r="C803" s="7" t="s">
        <v>395</v>
      </c>
      <c r="D803" s="7" t="s">
        <v>254</v>
      </c>
      <c r="E803" s="9">
        <v>10325.719999999999</v>
      </c>
      <c r="F803" s="24"/>
      <c r="G803" s="22"/>
      <c r="H803" s="23"/>
    </row>
    <row r="804" spans="1:8" ht="15.75">
      <c r="A804" s="7" t="s">
        <v>616</v>
      </c>
      <c r="B804" s="8">
        <v>44250</v>
      </c>
      <c r="C804" s="7" t="s">
        <v>395</v>
      </c>
      <c r="D804" s="7" t="s">
        <v>254</v>
      </c>
      <c r="E804" s="9">
        <v>10558.72</v>
      </c>
      <c r="F804" s="24"/>
      <c r="G804" s="22"/>
      <c r="H804" s="23"/>
    </row>
    <row r="805" spans="1:8" ht="15.75">
      <c r="A805" s="7" t="s">
        <v>656</v>
      </c>
      <c r="B805" s="8">
        <v>44250</v>
      </c>
      <c r="C805" s="7" t="s">
        <v>395</v>
      </c>
      <c r="D805" s="7" t="s">
        <v>254</v>
      </c>
      <c r="E805" s="9">
        <v>10558.72</v>
      </c>
      <c r="F805" s="24"/>
      <c r="G805" s="22"/>
      <c r="H805" s="23"/>
    </row>
    <row r="806" spans="1:8" ht="15.75">
      <c r="A806" s="7" t="s">
        <v>608</v>
      </c>
      <c r="B806" s="8">
        <v>44250</v>
      </c>
      <c r="C806" s="7" t="s">
        <v>395</v>
      </c>
      <c r="D806" s="7" t="s">
        <v>254</v>
      </c>
      <c r="E806" s="9">
        <v>10181.120000000001</v>
      </c>
      <c r="F806" s="24"/>
      <c r="G806" s="22"/>
      <c r="H806" s="22"/>
    </row>
    <row r="807" spans="1:8" ht="15.75">
      <c r="A807" s="7" t="s">
        <v>617</v>
      </c>
      <c r="B807" s="8">
        <v>44250</v>
      </c>
      <c r="C807" s="7" t="s">
        <v>395</v>
      </c>
      <c r="D807" s="7" t="s">
        <v>254</v>
      </c>
      <c r="E807" s="9">
        <v>9745.23</v>
      </c>
      <c r="F807" s="24"/>
      <c r="G807" s="22"/>
      <c r="H807" s="22"/>
    </row>
    <row r="808" spans="1:8" ht="15.75">
      <c r="A808" s="7" t="s">
        <v>609</v>
      </c>
      <c r="B808" s="8">
        <v>44250</v>
      </c>
      <c r="C808" s="7" t="s">
        <v>395</v>
      </c>
      <c r="D808" s="7" t="s">
        <v>254</v>
      </c>
      <c r="E808" s="9">
        <v>19087.64</v>
      </c>
      <c r="F808" s="24"/>
      <c r="G808" s="22"/>
      <c r="H808" s="22"/>
    </row>
    <row r="809" spans="1:8" ht="15.75">
      <c r="A809" s="7" t="s">
        <v>629</v>
      </c>
      <c r="B809" s="8">
        <v>44250</v>
      </c>
      <c r="C809" s="7" t="s">
        <v>395</v>
      </c>
      <c r="D809" s="7" t="s">
        <v>254</v>
      </c>
      <c r="E809" s="9">
        <v>19697.72</v>
      </c>
      <c r="F809" s="24"/>
      <c r="G809" s="22"/>
      <c r="H809" s="22"/>
    </row>
    <row r="810" spans="1:8" ht="15.75">
      <c r="A810" s="7" t="s">
        <v>618</v>
      </c>
      <c r="B810" s="8">
        <v>44250</v>
      </c>
      <c r="C810" s="7" t="s">
        <v>395</v>
      </c>
      <c r="D810" s="7" t="s">
        <v>254</v>
      </c>
      <c r="E810" s="9">
        <v>18504.95</v>
      </c>
      <c r="F810" s="24"/>
      <c r="G810" s="22"/>
      <c r="H810" s="22"/>
    </row>
    <row r="811" spans="1:8" ht="15.75">
      <c r="A811" s="7" t="s">
        <v>619</v>
      </c>
      <c r="B811" s="8">
        <v>44250</v>
      </c>
      <c r="C811" s="7" t="s">
        <v>395</v>
      </c>
      <c r="D811" s="7" t="s">
        <v>254</v>
      </c>
      <c r="E811" s="9">
        <v>25001.52</v>
      </c>
      <c r="F811" s="24"/>
      <c r="G811" s="22"/>
      <c r="H811" s="22"/>
    </row>
    <row r="812" spans="1:8" ht="15.75">
      <c r="A812" s="7" t="s">
        <v>665</v>
      </c>
      <c r="B812" s="8">
        <v>44271</v>
      </c>
      <c r="C812" s="7" t="s">
        <v>395</v>
      </c>
      <c r="D812" s="7" t="s">
        <v>254</v>
      </c>
      <c r="E812" s="9">
        <v>48651.01</v>
      </c>
      <c r="F812" s="24"/>
      <c r="G812" s="22"/>
      <c r="H812" s="22"/>
    </row>
    <row r="813" spans="1:8" ht="15.75">
      <c r="A813" s="7" t="s">
        <v>215</v>
      </c>
      <c r="B813" s="8">
        <v>44230</v>
      </c>
      <c r="C813" s="7" t="s">
        <v>216</v>
      </c>
      <c r="D813" s="7" t="s">
        <v>217</v>
      </c>
      <c r="E813" s="9">
        <v>3039483.48</v>
      </c>
      <c r="F813" s="24"/>
      <c r="G813" s="22"/>
      <c r="H813" s="23"/>
    </row>
    <row r="814" spans="1:8" ht="15.75">
      <c r="A814" s="7" t="s">
        <v>334</v>
      </c>
      <c r="B814" s="8">
        <v>44258</v>
      </c>
      <c r="C814" s="7" t="s">
        <v>216</v>
      </c>
      <c r="D814" s="7" t="s">
        <v>333</v>
      </c>
      <c r="E814" s="9">
        <v>1620838.83</v>
      </c>
      <c r="F814" s="24"/>
      <c r="G814" s="22"/>
      <c r="H814" s="23"/>
    </row>
    <row r="815" spans="1:8" ht="15.75">
      <c r="A815" s="7" t="s">
        <v>335</v>
      </c>
      <c r="B815" s="8">
        <v>44263</v>
      </c>
      <c r="C815" s="7" t="s">
        <v>216</v>
      </c>
      <c r="D815" s="7" t="s">
        <v>333</v>
      </c>
      <c r="E815" s="9">
        <v>968145.75</v>
      </c>
      <c r="F815" s="24"/>
      <c r="G815" s="22"/>
      <c r="H815" s="23"/>
    </row>
    <row r="816" spans="1:8" ht="15.75">
      <c r="A816" s="7" t="s">
        <v>331</v>
      </c>
      <c r="B816" s="8">
        <v>44266</v>
      </c>
      <c r="C816" s="7" t="s">
        <v>216</v>
      </c>
      <c r="D816" s="7" t="s">
        <v>333</v>
      </c>
      <c r="E816" s="9">
        <v>1771672.3</v>
      </c>
      <c r="F816" s="24"/>
      <c r="G816" s="22"/>
      <c r="H816" s="23"/>
    </row>
    <row r="817" spans="1:8" ht="15.75">
      <c r="A817" s="7" t="s">
        <v>843</v>
      </c>
      <c r="B817" s="8">
        <v>44286</v>
      </c>
      <c r="C817" s="7" t="s">
        <v>216</v>
      </c>
      <c r="D817" s="7" t="s">
        <v>845</v>
      </c>
      <c r="E817" s="9">
        <v>2072983.75</v>
      </c>
      <c r="F817" s="24"/>
      <c r="G817" s="22"/>
      <c r="H817" s="23"/>
    </row>
    <row r="818" spans="1:8" ht="15.75">
      <c r="A818" s="10" t="s">
        <v>50</v>
      </c>
      <c r="B818" s="8">
        <v>44057</v>
      </c>
      <c r="C818" s="7" t="s">
        <v>51</v>
      </c>
      <c r="D818" s="11" t="s">
        <v>52</v>
      </c>
      <c r="E818" s="9">
        <v>5500</v>
      </c>
      <c r="F818" s="24"/>
      <c r="G818" s="22"/>
      <c r="H818" s="23"/>
    </row>
    <row r="819" spans="1:8" ht="15.75">
      <c r="A819" s="7" t="s">
        <v>420</v>
      </c>
      <c r="B819" s="8">
        <v>44242</v>
      </c>
      <c r="C819" s="7" t="s">
        <v>421</v>
      </c>
      <c r="D819" s="7" t="s">
        <v>422</v>
      </c>
      <c r="E819" s="9">
        <v>712029.58</v>
      </c>
      <c r="F819" s="24"/>
      <c r="G819" s="22"/>
      <c r="H819" s="23"/>
    </row>
    <row r="820" spans="1:8" ht="15.75">
      <c r="A820" s="10" t="s">
        <v>53</v>
      </c>
      <c r="B820" s="8">
        <v>43594</v>
      </c>
      <c r="C820" s="7" t="s">
        <v>54</v>
      </c>
      <c r="D820" s="11" t="s">
        <v>55</v>
      </c>
      <c r="E820" s="9">
        <v>349755.23</v>
      </c>
      <c r="F820" s="24"/>
      <c r="G820" s="22"/>
      <c r="H820" s="23"/>
    </row>
    <row r="821" spans="1:8" ht="15.75">
      <c r="A821" s="10" t="s">
        <v>56</v>
      </c>
      <c r="B821" s="8">
        <v>44013</v>
      </c>
      <c r="C821" s="7" t="s">
        <v>57</v>
      </c>
      <c r="D821" s="11" t="s">
        <v>58</v>
      </c>
      <c r="E821" s="9">
        <v>600109</v>
      </c>
      <c r="F821" s="24"/>
      <c r="G821" s="22"/>
      <c r="H821" s="23"/>
    </row>
    <row r="822" spans="1:8" ht="15.75">
      <c r="A822" s="7" t="s">
        <v>1425</v>
      </c>
      <c r="B822" s="8">
        <v>44293</v>
      </c>
      <c r="C822" s="7" t="s">
        <v>798</v>
      </c>
      <c r="D822" s="7" t="s">
        <v>809</v>
      </c>
      <c r="E822" s="9">
        <v>29500</v>
      </c>
      <c r="F822" s="24"/>
      <c r="G822" s="22"/>
      <c r="H822" s="23"/>
    </row>
    <row r="823" spans="1:8" ht="15.75">
      <c r="A823" s="7" t="s">
        <v>132</v>
      </c>
      <c r="B823" s="8">
        <v>44063</v>
      </c>
      <c r="C823" s="7" t="s">
        <v>63</v>
      </c>
      <c r="D823" s="7" t="s">
        <v>133</v>
      </c>
      <c r="E823" s="9">
        <v>118441820.52</v>
      </c>
      <c r="F823" s="24">
        <v>3161</v>
      </c>
      <c r="G823" s="22">
        <v>44327</v>
      </c>
      <c r="H823" s="23"/>
    </row>
    <row r="824" spans="1:8" ht="15.75">
      <c r="A824" s="7" t="s">
        <v>859</v>
      </c>
      <c r="B824" s="8">
        <v>44064</v>
      </c>
      <c r="C824" s="7" t="s">
        <v>63</v>
      </c>
      <c r="D824" s="7" t="s">
        <v>861</v>
      </c>
      <c r="E824" s="9">
        <v>17784955.899999999</v>
      </c>
      <c r="F824" s="24">
        <v>3145</v>
      </c>
      <c r="G824" s="22">
        <v>44327</v>
      </c>
      <c r="H824" s="23"/>
    </row>
    <row r="825" spans="1:8" ht="15.75">
      <c r="A825" s="7" t="s">
        <v>862</v>
      </c>
      <c r="B825" s="8">
        <v>44071</v>
      </c>
      <c r="C825" s="7" t="s">
        <v>63</v>
      </c>
      <c r="D825" s="7" t="s">
        <v>861</v>
      </c>
      <c r="E825" s="9">
        <v>18783132.149999999</v>
      </c>
      <c r="F825" s="24">
        <v>3145</v>
      </c>
      <c r="G825" s="22">
        <v>44327</v>
      </c>
      <c r="H825" s="23"/>
    </row>
    <row r="826" spans="1:8" ht="15.75">
      <c r="A826" s="7" t="s">
        <v>863</v>
      </c>
      <c r="B826" s="8">
        <v>44078</v>
      </c>
      <c r="C826" s="7" t="s">
        <v>63</v>
      </c>
      <c r="D826" s="7" t="s">
        <v>861</v>
      </c>
      <c r="E826" s="9">
        <v>20011616.699999999</v>
      </c>
      <c r="F826" s="24">
        <v>3145</v>
      </c>
      <c r="G826" s="22">
        <v>44327</v>
      </c>
      <c r="H826" s="23"/>
    </row>
    <row r="827" spans="1:8" ht="15.75">
      <c r="A827" s="7" t="s">
        <v>864</v>
      </c>
      <c r="B827" s="8">
        <v>44085</v>
      </c>
      <c r="C827" s="7" t="s">
        <v>63</v>
      </c>
      <c r="D827" s="7" t="s">
        <v>861</v>
      </c>
      <c r="E827" s="9">
        <v>18568450.379999999</v>
      </c>
      <c r="F827" s="24">
        <v>3145</v>
      </c>
      <c r="G827" s="22">
        <v>44327</v>
      </c>
      <c r="H827" s="23"/>
    </row>
    <row r="828" spans="1:8" ht="15.75">
      <c r="A828" s="7" t="s">
        <v>870</v>
      </c>
      <c r="B828" s="8">
        <v>44092</v>
      </c>
      <c r="C828" s="7" t="s">
        <v>63</v>
      </c>
      <c r="D828" s="7" t="s">
        <v>861</v>
      </c>
      <c r="E828" s="9">
        <v>18693912.609999999</v>
      </c>
      <c r="F828" s="24">
        <v>3157</v>
      </c>
      <c r="G828" s="22">
        <v>44327</v>
      </c>
      <c r="H828" s="23"/>
    </row>
    <row r="829" spans="1:8" ht="15.75">
      <c r="A829" s="7" t="s">
        <v>25</v>
      </c>
      <c r="B829" s="8">
        <v>44270</v>
      </c>
      <c r="C829" s="7" t="s">
        <v>796</v>
      </c>
      <c r="D829" s="7" t="s">
        <v>783</v>
      </c>
      <c r="E829" s="9">
        <v>41300</v>
      </c>
      <c r="F829" s="24"/>
      <c r="G829" s="22"/>
      <c r="H829" s="23"/>
    </row>
    <row r="830" spans="1:8" ht="15.75">
      <c r="A830" s="7" t="s">
        <v>871</v>
      </c>
      <c r="B830" s="8">
        <v>44099</v>
      </c>
      <c r="C830" s="7" t="s">
        <v>63</v>
      </c>
      <c r="D830" s="7" t="s">
        <v>861</v>
      </c>
      <c r="E830" s="9">
        <v>16820491.030000001</v>
      </c>
      <c r="F830" s="24">
        <v>3157</v>
      </c>
      <c r="G830" s="22">
        <v>44327</v>
      </c>
      <c r="H830" s="23"/>
    </row>
    <row r="831" spans="1:8" ht="15.75">
      <c r="A831" s="7" t="s">
        <v>872</v>
      </c>
      <c r="B831" s="8">
        <v>44106</v>
      </c>
      <c r="C831" s="7" t="s">
        <v>63</v>
      </c>
      <c r="D831" s="7" t="s">
        <v>861</v>
      </c>
      <c r="E831" s="9">
        <v>17179008.940000001</v>
      </c>
      <c r="F831" s="24">
        <v>3157</v>
      </c>
      <c r="G831" s="22">
        <v>44327</v>
      </c>
      <c r="H831" s="23"/>
    </row>
    <row r="832" spans="1:8" ht="15.75">
      <c r="A832" s="7" t="s">
        <v>873</v>
      </c>
      <c r="B832" s="8">
        <v>44113</v>
      </c>
      <c r="C832" s="7" t="s">
        <v>63</v>
      </c>
      <c r="D832" s="7" t="s">
        <v>861</v>
      </c>
      <c r="E832" s="9">
        <v>18689494.530000001</v>
      </c>
      <c r="F832" s="24">
        <v>3157</v>
      </c>
      <c r="G832" s="22">
        <v>44327</v>
      </c>
      <c r="H832" s="23"/>
    </row>
    <row r="833" spans="1:8" ht="15.75">
      <c r="A833" s="7" t="s">
        <v>874</v>
      </c>
      <c r="B833" s="8">
        <v>44120</v>
      </c>
      <c r="C833" s="7" t="s">
        <v>63</v>
      </c>
      <c r="D833" s="7" t="s">
        <v>861</v>
      </c>
      <c r="E833" s="9">
        <v>17885952.629999999</v>
      </c>
      <c r="F833" s="24">
        <v>3157</v>
      </c>
      <c r="G833" s="22">
        <v>44327</v>
      </c>
      <c r="H833" s="23"/>
    </row>
    <row r="834" spans="1:8" ht="15.75">
      <c r="A834" s="7" t="s">
        <v>869</v>
      </c>
      <c r="B834" s="8">
        <v>44125</v>
      </c>
      <c r="C834" s="7" t="s">
        <v>63</v>
      </c>
      <c r="D834" s="7" t="s">
        <v>861</v>
      </c>
      <c r="E834" s="9">
        <v>132868929.18000001</v>
      </c>
      <c r="F834" s="24">
        <v>3159</v>
      </c>
      <c r="G834" s="22">
        <v>44327</v>
      </c>
      <c r="H834" s="23"/>
    </row>
    <row r="835" spans="1:8" ht="15.75">
      <c r="A835" s="7" t="s">
        <v>866</v>
      </c>
      <c r="B835" s="8">
        <v>44127</v>
      </c>
      <c r="C835" s="7" t="s">
        <v>63</v>
      </c>
      <c r="D835" s="7" t="s">
        <v>861</v>
      </c>
      <c r="E835" s="9">
        <v>17273938.75</v>
      </c>
      <c r="F835" s="24">
        <v>3011</v>
      </c>
      <c r="G835" s="22">
        <v>44323</v>
      </c>
      <c r="H835" s="23"/>
    </row>
    <row r="836" spans="1:8" ht="15.75">
      <c r="A836" s="7" t="s">
        <v>865</v>
      </c>
      <c r="B836" s="8">
        <v>44134</v>
      </c>
      <c r="C836" s="7" t="s">
        <v>63</v>
      </c>
      <c r="D836" s="7" t="s">
        <v>861</v>
      </c>
      <c r="E836" s="9">
        <v>17955982.68</v>
      </c>
      <c r="F836" s="24">
        <v>3011</v>
      </c>
      <c r="G836" s="22">
        <v>44323</v>
      </c>
      <c r="H836" s="23"/>
    </row>
    <row r="837" spans="1:8" ht="15.75">
      <c r="A837" s="7" t="s">
        <v>868</v>
      </c>
      <c r="B837" s="8">
        <v>44141</v>
      </c>
      <c r="C837" s="7" t="s">
        <v>63</v>
      </c>
      <c r="D837" s="7" t="s">
        <v>861</v>
      </c>
      <c r="E837" s="9">
        <v>17801015.629999999</v>
      </c>
      <c r="F837" s="24">
        <v>3011</v>
      </c>
      <c r="G837" s="22">
        <v>44323</v>
      </c>
      <c r="H837" s="23"/>
    </row>
    <row r="838" spans="1:8" ht="15.75">
      <c r="A838" s="7" t="s">
        <v>867</v>
      </c>
      <c r="B838" s="8">
        <v>44148</v>
      </c>
      <c r="C838" s="7" t="s">
        <v>63</v>
      </c>
      <c r="D838" s="7" t="s">
        <v>861</v>
      </c>
      <c r="E838" s="9">
        <v>15884545.84</v>
      </c>
      <c r="F838" s="24">
        <v>3011</v>
      </c>
      <c r="G838" s="22">
        <v>44323</v>
      </c>
      <c r="H838" s="23"/>
    </row>
    <row r="839" spans="1:8" ht="15.75">
      <c r="A839" s="10" t="s">
        <v>59</v>
      </c>
      <c r="B839" s="8">
        <v>43983</v>
      </c>
      <c r="C839" s="7" t="s">
        <v>60</v>
      </c>
      <c r="D839" s="11" t="s">
        <v>61</v>
      </c>
      <c r="E839" s="9">
        <v>1564000.04</v>
      </c>
      <c r="F839" s="24"/>
      <c r="G839" s="22"/>
      <c r="H839" s="23"/>
    </row>
    <row r="840" spans="1:8" ht="15.75">
      <c r="A840" s="10" t="s">
        <v>10</v>
      </c>
      <c r="B840" s="8">
        <v>44135</v>
      </c>
      <c r="C840" s="7" t="s">
        <v>11</v>
      </c>
      <c r="D840" s="11" t="s">
        <v>12</v>
      </c>
      <c r="E840" s="9">
        <v>101987.05</v>
      </c>
      <c r="F840" s="24"/>
      <c r="G840" s="22"/>
      <c r="H840" s="23"/>
    </row>
    <row r="841" spans="1:8" ht="15.75">
      <c r="A841" s="7" t="s">
        <v>144</v>
      </c>
      <c r="B841" s="8">
        <v>43621</v>
      </c>
      <c r="C841" s="7" t="s">
        <v>63</v>
      </c>
      <c r="D841" s="7" t="s">
        <v>145</v>
      </c>
      <c r="E841" s="9">
        <v>144276.78</v>
      </c>
      <c r="F841" s="24"/>
      <c r="G841" s="22"/>
      <c r="H841" s="23"/>
    </row>
    <row r="842" spans="1:8" ht="15.75">
      <c r="A842" s="7" t="s">
        <v>148</v>
      </c>
      <c r="B842" s="8">
        <v>43738</v>
      </c>
      <c r="C842" s="7" t="s">
        <v>63</v>
      </c>
      <c r="D842" s="7" t="s">
        <v>147</v>
      </c>
      <c r="E842" s="9">
        <v>91214.14</v>
      </c>
      <c r="F842" s="24"/>
      <c r="G842" s="22"/>
      <c r="H842" s="23"/>
    </row>
    <row r="843" spans="1:8" ht="15.75">
      <c r="A843" s="7" t="s">
        <v>757</v>
      </c>
      <c r="B843" s="8">
        <v>44252</v>
      </c>
      <c r="C843" s="7" t="s">
        <v>754</v>
      </c>
      <c r="D843" s="7" t="s">
        <v>254</v>
      </c>
      <c r="E843" s="9">
        <v>21020.26</v>
      </c>
      <c r="F843" s="24">
        <v>3455</v>
      </c>
      <c r="G843" s="22">
        <v>44336</v>
      </c>
      <c r="H843" s="23"/>
    </row>
    <row r="844" spans="1:8" ht="15.75">
      <c r="A844" s="7" t="s">
        <v>758</v>
      </c>
      <c r="B844" s="8">
        <v>44252</v>
      </c>
      <c r="C844" s="7" t="s">
        <v>754</v>
      </c>
      <c r="D844" s="7" t="s">
        <v>254</v>
      </c>
      <c r="E844" s="9">
        <v>19977.86</v>
      </c>
      <c r="F844" s="24">
        <v>3455</v>
      </c>
      <c r="G844" s="22">
        <v>44336</v>
      </c>
      <c r="H844" s="23"/>
    </row>
    <row r="845" spans="1:8" ht="15.75">
      <c r="A845" s="7" t="s">
        <v>149</v>
      </c>
      <c r="B845" s="8">
        <v>43738</v>
      </c>
      <c r="C845" s="7" t="s">
        <v>63</v>
      </c>
      <c r="D845" s="7" t="s">
        <v>147</v>
      </c>
      <c r="E845" s="9">
        <v>84843.47</v>
      </c>
      <c r="F845" s="24"/>
      <c r="G845" s="22"/>
      <c r="H845" s="23"/>
    </row>
    <row r="846" spans="1:8" ht="15.75">
      <c r="A846" s="7" t="s">
        <v>183</v>
      </c>
      <c r="B846" s="8">
        <v>43762</v>
      </c>
      <c r="C846" s="7" t="s">
        <v>63</v>
      </c>
      <c r="D846" s="7" t="s">
        <v>147</v>
      </c>
      <c r="E846" s="9">
        <v>170253.37</v>
      </c>
      <c r="F846" s="24"/>
      <c r="G846" s="22"/>
      <c r="H846" s="23"/>
    </row>
    <row r="847" spans="1:8" ht="15.75">
      <c r="A847" s="7" t="s">
        <v>759</v>
      </c>
      <c r="B847" s="8">
        <v>44266</v>
      </c>
      <c r="C847" s="7" t="s">
        <v>754</v>
      </c>
      <c r="D847" s="7" t="s">
        <v>254</v>
      </c>
      <c r="E847" s="9">
        <v>12397.32</v>
      </c>
      <c r="F847" s="24">
        <v>3455</v>
      </c>
      <c r="G847" s="22">
        <v>44336</v>
      </c>
      <c r="H847" s="23"/>
    </row>
    <row r="848" spans="1:8" ht="15.75">
      <c r="A848" s="7" t="s">
        <v>760</v>
      </c>
      <c r="B848" s="8">
        <v>44270</v>
      </c>
      <c r="C848" s="7" t="s">
        <v>754</v>
      </c>
      <c r="D848" s="7" t="s">
        <v>254</v>
      </c>
      <c r="E848" s="9">
        <v>4301.6899999999996</v>
      </c>
      <c r="F848" s="24">
        <v>3455</v>
      </c>
      <c r="G848" s="22">
        <v>44337</v>
      </c>
      <c r="H848" s="23"/>
    </row>
    <row r="849" spans="1:8" ht="15.75">
      <c r="A849" s="7" t="s">
        <v>761</v>
      </c>
      <c r="B849" s="8">
        <v>44270</v>
      </c>
      <c r="C849" s="7" t="s">
        <v>754</v>
      </c>
      <c r="D849" s="7" t="s">
        <v>254</v>
      </c>
      <c r="E849" s="9">
        <v>35842.5</v>
      </c>
      <c r="F849" s="24">
        <v>3455</v>
      </c>
      <c r="G849" s="22">
        <v>44337</v>
      </c>
      <c r="H849" s="23"/>
    </row>
    <row r="850" spans="1:8" ht="15.75">
      <c r="A850" s="7" t="s">
        <v>821</v>
      </c>
      <c r="B850" s="8">
        <v>44271</v>
      </c>
      <c r="C850" s="7" t="s">
        <v>754</v>
      </c>
      <c r="D850" s="7" t="s">
        <v>254</v>
      </c>
      <c r="E850" s="9">
        <v>18914.7</v>
      </c>
      <c r="F850" s="24">
        <v>3455</v>
      </c>
      <c r="G850" s="22">
        <v>44336</v>
      </c>
      <c r="H850" s="23"/>
    </row>
    <row r="851" spans="1:8" ht="15.75">
      <c r="A851" s="7" t="s">
        <v>150</v>
      </c>
      <c r="B851" s="8">
        <v>43782</v>
      </c>
      <c r="C851" s="7" t="s">
        <v>63</v>
      </c>
      <c r="D851" s="7" t="s">
        <v>151</v>
      </c>
      <c r="E851" s="9">
        <v>161692.78</v>
      </c>
      <c r="F851" s="24"/>
      <c r="G851" s="22"/>
      <c r="H851" s="23"/>
    </row>
    <row r="852" spans="1:8" ht="15.75">
      <c r="A852" s="7" t="s">
        <v>420</v>
      </c>
      <c r="B852" s="8">
        <v>44237</v>
      </c>
      <c r="C852" s="7" t="s">
        <v>468</v>
      </c>
      <c r="D852" s="7" t="s">
        <v>467</v>
      </c>
      <c r="E852" s="9">
        <v>29500</v>
      </c>
      <c r="F852" s="24">
        <v>2472</v>
      </c>
      <c r="G852" s="22">
        <v>44307</v>
      </c>
      <c r="H852" s="22">
        <v>44330</v>
      </c>
    </row>
    <row r="853" spans="1:8" ht="15.75">
      <c r="A853" s="7" t="s">
        <v>71</v>
      </c>
      <c r="B853" s="8">
        <v>44252</v>
      </c>
      <c r="C853" s="7" t="s">
        <v>468</v>
      </c>
      <c r="D853" s="7" t="s">
        <v>467</v>
      </c>
      <c r="E853" s="9">
        <v>82600</v>
      </c>
      <c r="F853" s="24">
        <v>2472</v>
      </c>
      <c r="G853" s="22">
        <v>44307</v>
      </c>
      <c r="H853" s="22">
        <v>44330</v>
      </c>
    </row>
    <row r="854" spans="1:8" ht="15.75">
      <c r="A854" s="7" t="s">
        <v>469</v>
      </c>
      <c r="B854" s="8">
        <v>44252</v>
      </c>
      <c r="C854" s="7" t="s">
        <v>468</v>
      </c>
      <c r="D854" s="7" t="s">
        <v>467</v>
      </c>
      <c r="E854" s="9">
        <v>29500</v>
      </c>
      <c r="F854" s="24">
        <v>2472</v>
      </c>
      <c r="G854" s="22">
        <v>44307</v>
      </c>
      <c r="H854" s="22">
        <v>44330</v>
      </c>
    </row>
    <row r="855" spans="1:8" ht="15.75">
      <c r="A855" s="7" t="s">
        <v>153</v>
      </c>
      <c r="B855" s="8">
        <v>43817</v>
      </c>
      <c r="C855" s="7" t="s">
        <v>63</v>
      </c>
      <c r="D855" s="7" t="s">
        <v>151</v>
      </c>
      <c r="E855" s="9">
        <v>222039.81</v>
      </c>
      <c r="F855" s="24"/>
      <c r="G855" s="22"/>
      <c r="H855" s="23"/>
    </row>
    <row r="856" spans="1:8" ht="15.75">
      <c r="A856" s="7" t="s">
        <v>152</v>
      </c>
      <c r="B856" s="8">
        <v>43817</v>
      </c>
      <c r="C856" s="7" t="s">
        <v>63</v>
      </c>
      <c r="D856" s="7" t="s">
        <v>147</v>
      </c>
      <c r="E856" s="9">
        <v>42480</v>
      </c>
      <c r="F856" s="24"/>
      <c r="G856" s="22"/>
      <c r="H856" s="23"/>
    </row>
    <row r="857" spans="1:8" ht="15.75">
      <c r="A857" s="7" t="s">
        <v>154</v>
      </c>
      <c r="B857" s="8">
        <v>43818</v>
      </c>
      <c r="C857" s="7" t="s">
        <v>63</v>
      </c>
      <c r="D857" s="7" t="s">
        <v>151</v>
      </c>
      <c r="E857" s="9">
        <v>190931.78</v>
      </c>
      <c r="F857" s="24"/>
      <c r="G857" s="22"/>
      <c r="H857" s="23"/>
    </row>
    <row r="858" spans="1:8" ht="15.75">
      <c r="A858" s="7" t="s">
        <v>155</v>
      </c>
      <c r="B858" s="8">
        <v>43886</v>
      </c>
      <c r="C858" s="7" t="s">
        <v>63</v>
      </c>
      <c r="D858" s="7" t="s">
        <v>156</v>
      </c>
      <c r="E858" s="9">
        <v>335304.8</v>
      </c>
      <c r="F858" s="24"/>
      <c r="G858" s="22"/>
      <c r="H858" s="23"/>
    </row>
    <row r="859" spans="1:8" ht="15.75">
      <c r="A859" s="7" t="s">
        <v>184</v>
      </c>
      <c r="B859" s="8">
        <v>43909</v>
      </c>
      <c r="C859" s="7" t="s">
        <v>63</v>
      </c>
      <c r="D859" s="7" t="s">
        <v>185</v>
      </c>
      <c r="E859" s="9">
        <v>136099.34</v>
      </c>
      <c r="F859" s="24"/>
      <c r="G859" s="22"/>
      <c r="H859" s="23"/>
    </row>
    <row r="860" spans="1:8" ht="15.75">
      <c r="A860" s="7" t="s">
        <v>199</v>
      </c>
      <c r="B860" s="8">
        <v>43909</v>
      </c>
      <c r="C860" s="7" t="s">
        <v>63</v>
      </c>
      <c r="D860" s="7" t="s">
        <v>200</v>
      </c>
      <c r="E860" s="9">
        <v>81915.259999999995</v>
      </c>
      <c r="F860" s="24"/>
      <c r="G860" s="22"/>
      <c r="H860" s="23"/>
    </row>
    <row r="861" spans="1:8" ht="15.75">
      <c r="A861" s="7" t="s">
        <v>192</v>
      </c>
      <c r="B861" s="8">
        <v>43934</v>
      </c>
      <c r="C861" s="7" t="s">
        <v>63</v>
      </c>
      <c r="D861" s="7" t="s">
        <v>193</v>
      </c>
      <c r="E861" s="9">
        <v>143505.46</v>
      </c>
      <c r="F861" s="24"/>
      <c r="G861" s="22"/>
      <c r="H861" s="23"/>
    </row>
    <row r="862" spans="1:8" ht="15.75">
      <c r="A862" s="7" t="s">
        <v>197</v>
      </c>
      <c r="B862" s="8">
        <v>43937</v>
      </c>
      <c r="C862" s="7" t="s">
        <v>63</v>
      </c>
      <c r="D862" s="7" t="s">
        <v>139</v>
      </c>
      <c r="E862" s="9">
        <v>60163.76</v>
      </c>
      <c r="F862" s="24"/>
      <c r="G862" s="22"/>
      <c r="H862" s="23"/>
    </row>
    <row r="863" spans="1:8" ht="15.75">
      <c r="A863" s="7" t="s">
        <v>196</v>
      </c>
      <c r="B863" s="8">
        <v>43938</v>
      </c>
      <c r="C863" s="7" t="s">
        <v>63</v>
      </c>
      <c r="D863" s="7" t="s">
        <v>139</v>
      </c>
      <c r="E863" s="9">
        <v>60163.76</v>
      </c>
      <c r="F863" s="24"/>
      <c r="G863" s="22"/>
      <c r="H863" s="23"/>
    </row>
    <row r="864" spans="1:8" ht="15.75">
      <c r="A864" s="7" t="s">
        <v>194</v>
      </c>
      <c r="B864" s="8">
        <v>43939</v>
      </c>
      <c r="C864" s="7" t="s">
        <v>63</v>
      </c>
      <c r="D864" s="7" t="s">
        <v>139</v>
      </c>
      <c r="E864" s="9">
        <v>70811.34</v>
      </c>
      <c r="F864" s="24"/>
      <c r="G864" s="22"/>
      <c r="H864" s="23"/>
    </row>
    <row r="865" spans="1:8" ht="15.75">
      <c r="A865" s="7" t="s">
        <v>201</v>
      </c>
      <c r="B865" s="8">
        <v>43939</v>
      </c>
      <c r="C865" s="7" t="s">
        <v>63</v>
      </c>
      <c r="D865" s="7" t="s">
        <v>139</v>
      </c>
      <c r="E865" s="9">
        <v>50458.400000000001</v>
      </c>
      <c r="F865" s="24"/>
      <c r="G865" s="22"/>
      <c r="H865" s="23"/>
    </row>
    <row r="866" spans="1:8" ht="15.75">
      <c r="A866" s="7" t="s">
        <v>188</v>
      </c>
      <c r="B866" s="8">
        <v>43949</v>
      </c>
      <c r="C866" s="7" t="s">
        <v>63</v>
      </c>
      <c r="D866" s="7" t="s">
        <v>189</v>
      </c>
      <c r="E866" s="9">
        <v>113949.78</v>
      </c>
      <c r="F866" s="24"/>
      <c r="G866" s="22"/>
      <c r="H866" s="23"/>
    </row>
    <row r="867" spans="1:8" ht="15.75">
      <c r="A867" s="7" t="s">
        <v>191</v>
      </c>
      <c r="B867" s="8">
        <v>43949</v>
      </c>
      <c r="C867" s="7" t="s">
        <v>63</v>
      </c>
      <c r="D867" s="7" t="s">
        <v>170</v>
      </c>
      <c r="E867" s="9">
        <v>113543.3</v>
      </c>
      <c r="F867" s="24"/>
      <c r="G867" s="22"/>
      <c r="H867" s="23"/>
    </row>
    <row r="868" spans="1:8" ht="15.75">
      <c r="A868" s="7" t="s">
        <v>195</v>
      </c>
      <c r="B868" s="8">
        <v>43950</v>
      </c>
      <c r="C868" s="7" t="s">
        <v>63</v>
      </c>
      <c r="D868" s="7" t="s">
        <v>139</v>
      </c>
      <c r="E868" s="9">
        <v>161287.63</v>
      </c>
      <c r="F868" s="24"/>
      <c r="G868" s="22"/>
      <c r="H868" s="23"/>
    </row>
    <row r="869" spans="1:8" ht="15.75">
      <c r="A869" s="7" t="s">
        <v>187</v>
      </c>
      <c r="B869" s="8">
        <v>43950</v>
      </c>
      <c r="C869" s="7" t="s">
        <v>63</v>
      </c>
      <c r="D869" s="7" t="s">
        <v>139</v>
      </c>
      <c r="E869" s="9">
        <v>423788.15</v>
      </c>
      <c r="F869" s="24"/>
      <c r="G869" s="22"/>
      <c r="H869" s="23"/>
    </row>
    <row r="870" spans="1:8" ht="15.75">
      <c r="A870" s="7" t="s">
        <v>186</v>
      </c>
      <c r="B870" s="8">
        <v>43951</v>
      </c>
      <c r="C870" s="7" t="s">
        <v>63</v>
      </c>
      <c r="D870" s="7" t="s">
        <v>139</v>
      </c>
      <c r="E870" s="9">
        <v>190557.87</v>
      </c>
      <c r="F870" s="24"/>
      <c r="G870" s="22"/>
      <c r="H870" s="23"/>
    </row>
    <row r="871" spans="1:8" ht="15.75">
      <c r="A871" s="7" t="s">
        <v>190</v>
      </c>
      <c r="B871" s="8">
        <v>43951</v>
      </c>
      <c r="C871" s="7" t="s">
        <v>63</v>
      </c>
      <c r="D871" s="7" t="s">
        <v>189</v>
      </c>
      <c r="E871" s="9">
        <v>62972.6</v>
      </c>
      <c r="F871" s="24"/>
      <c r="G871" s="22"/>
      <c r="H871" s="23"/>
    </row>
    <row r="872" spans="1:8" ht="15.75">
      <c r="A872" s="7" t="s">
        <v>198</v>
      </c>
      <c r="B872" s="8">
        <v>43951</v>
      </c>
      <c r="C872" s="7" t="s">
        <v>63</v>
      </c>
      <c r="D872" s="7" t="s">
        <v>139</v>
      </c>
      <c r="E872" s="9">
        <v>299928.53999999998</v>
      </c>
      <c r="F872" s="24"/>
      <c r="G872" s="22"/>
      <c r="H872" s="23"/>
    </row>
    <row r="873" spans="1:8" ht="15.75">
      <c r="A873" s="7" t="s">
        <v>174</v>
      </c>
      <c r="B873" s="8">
        <v>43962</v>
      </c>
      <c r="C873" s="7" t="s">
        <v>63</v>
      </c>
      <c r="D873" s="7" t="s">
        <v>139</v>
      </c>
      <c r="E873" s="9">
        <v>62972.6</v>
      </c>
      <c r="F873" s="24"/>
      <c r="G873" s="22"/>
      <c r="H873" s="23"/>
    </row>
    <row r="874" spans="1:8" ht="15.75">
      <c r="A874" s="7" t="s">
        <v>177</v>
      </c>
      <c r="B874" s="8">
        <v>43962</v>
      </c>
      <c r="C874" s="7" t="s">
        <v>63</v>
      </c>
      <c r="D874" s="7" t="s">
        <v>139</v>
      </c>
      <c r="E874" s="9">
        <v>139368.82</v>
      </c>
      <c r="F874" s="24"/>
      <c r="G874" s="22"/>
      <c r="H874" s="23"/>
    </row>
    <row r="875" spans="1:8" ht="15.75">
      <c r="A875" s="7" t="s">
        <v>175</v>
      </c>
      <c r="B875" s="8">
        <v>43958</v>
      </c>
      <c r="C875" s="7" t="s">
        <v>63</v>
      </c>
      <c r="D875" s="7" t="s">
        <v>139</v>
      </c>
      <c r="E875" s="9">
        <v>149688.9</v>
      </c>
      <c r="F875" s="24"/>
      <c r="G875" s="22"/>
      <c r="H875" s="23"/>
    </row>
    <row r="876" spans="1:8" ht="15.75">
      <c r="A876" s="7" t="s">
        <v>171</v>
      </c>
      <c r="B876" s="8">
        <v>43966</v>
      </c>
      <c r="C876" s="7" t="s">
        <v>63</v>
      </c>
      <c r="D876" s="7" t="s">
        <v>139</v>
      </c>
      <c r="E876" s="9">
        <v>186522.02</v>
      </c>
      <c r="F876" s="24"/>
      <c r="G876" s="22"/>
      <c r="H876" s="23"/>
    </row>
    <row r="877" spans="1:8" ht="15.75">
      <c r="A877" s="7" t="s">
        <v>169</v>
      </c>
      <c r="B877" s="8">
        <v>43970</v>
      </c>
      <c r="C877" s="7" t="s">
        <v>63</v>
      </c>
      <c r="D877" s="7" t="s">
        <v>170</v>
      </c>
      <c r="E877" s="9">
        <v>71522.600000000006</v>
      </c>
      <c r="F877" s="24"/>
      <c r="G877" s="22"/>
      <c r="H877" s="23"/>
    </row>
    <row r="878" spans="1:8" ht="15.75">
      <c r="A878" s="7" t="s">
        <v>173</v>
      </c>
      <c r="B878" s="8">
        <v>43970</v>
      </c>
      <c r="C878" s="7" t="s">
        <v>63</v>
      </c>
      <c r="D878" s="7" t="s">
        <v>139</v>
      </c>
      <c r="E878" s="9">
        <v>144878.81</v>
      </c>
      <c r="F878" s="24"/>
      <c r="G878" s="22"/>
      <c r="H878" s="23"/>
    </row>
    <row r="879" spans="1:8" ht="15.75">
      <c r="A879" s="7" t="s">
        <v>172</v>
      </c>
      <c r="B879" s="8">
        <v>43971</v>
      </c>
      <c r="C879" s="7" t="s">
        <v>63</v>
      </c>
      <c r="D879" s="7" t="s">
        <v>139</v>
      </c>
      <c r="E879" s="9">
        <v>135794.69</v>
      </c>
      <c r="F879" s="24"/>
      <c r="G879" s="22"/>
      <c r="H879" s="23"/>
    </row>
    <row r="880" spans="1:8" ht="15.75">
      <c r="A880" s="7" t="s">
        <v>168</v>
      </c>
      <c r="B880" s="8">
        <v>43971</v>
      </c>
      <c r="C880" s="7" t="s">
        <v>63</v>
      </c>
      <c r="D880" s="7" t="s">
        <v>139</v>
      </c>
      <c r="E880" s="9">
        <v>241648.29</v>
      </c>
      <c r="F880" s="24"/>
      <c r="G880" s="22"/>
      <c r="H880" s="23"/>
    </row>
    <row r="881" spans="1:8" ht="15.75">
      <c r="A881" s="7" t="s">
        <v>176</v>
      </c>
      <c r="B881" s="8">
        <v>43972</v>
      </c>
      <c r="C881" s="7" t="s">
        <v>63</v>
      </c>
      <c r="D881" s="7" t="s">
        <v>139</v>
      </c>
      <c r="E881" s="9">
        <v>171677.3</v>
      </c>
      <c r="F881" s="24"/>
      <c r="G881" s="22"/>
      <c r="H881" s="23"/>
    </row>
    <row r="882" spans="1:8" ht="15.75">
      <c r="A882" s="7" t="s">
        <v>164</v>
      </c>
      <c r="B882" s="8">
        <v>43980</v>
      </c>
      <c r="C882" s="7" t="s">
        <v>63</v>
      </c>
      <c r="D882" s="7" t="s">
        <v>139</v>
      </c>
      <c r="E882" s="9">
        <v>164239.94</v>
      </c>
      <c r="F882" s="24"/>
      <c r="G882" s="22"/>
      <c r="H882" s="23"/>
    </row>
    <row r="883" spans="1:8" ht="15.75">
      <c r="A883" s="7" t="s">
        <v>165</v>
      </c>
      <c r="B883" s="8">
        <v>43979</v>
      </c>
      <c r="C883" s="7" t="s">
        <v>63</v>
      </c>
      <c r="D883" s="7" t="s">
        <v>139</v>
      </c>
      <c r="E883" s="9">
        <v>137230.9</v>
      </c>
      <c r="F883" s="24"/>
      <c r="G883" s="22"/>
      <c r="H883" s="23"/>
    </row>
    <row r="884" spans="1:8" ht="15.75">
      <c r="A884" s="7" t="s">
        <v>480</v>
      </c>
      <c r="B884" s="8">
        <v>44173</v>
      </c>
      <c r="C884" s="7" t="s">
        <v>819</v>
      </c>
      <c r="D884" s="7" t="s">
        <v>481</v>
      </c>
      <c r="E884" s="9">
        <v>54450</v>
      </c>
      <c r="F884" s="24">
        <v>2504</v>
      </c>
      <c r="G884" s="22">
        <v>44308</v>
      </c>
      <c r="H884" s="22">
        <v>44326</v>
      </c>
    </row>
    <row r="885" spans="1:8" ht="15.75">
      <c r="A885" s="7" t="s">
        <v>478</v>
      </c>
      <c r="B885" s="8">
        <v>44210</v>
      </c>
      <c r="C885" s="7" t="s">
        <v>819</v>
      </c>
      <c r="D885" s="7" t="s">
        <v>479</v>
      </c>
      <c r="E885" s="9">
        <v>54450</v>
      </c>
      <c r="F885" s="24">
        <v>2504</v>
      </c>
      <c r="G885" s="22">
        <v>44308</v>
      </c>
      <c r="H885" s="22">
        <v>44326</v>
      </c>
    </row>
    <row r="886" spans="1:8" ht="15.75">
      <c r="A886" s="7" t="s">
        <v>475</v>
      </c>
      <c r="B886" s="8">
        <v>44241</v>
      </c>
      <c r="C886" s="7" t="s">
        <v>819</v>
      </c>
      <c r="D886" s="7" t="s">
        <v>477</v>
      </c>
      <c r="E886" s="9">
        <v>54450</v>
      </c>
      <c r="F886" s="24">
        <v>2504</v>
      </c>
      <c r="G886" s="22">
        <v>44308</v>
      </c>
      <c r="H886" s="22">
        <v>44326</v>
      </c>
    </row>
    <row r="887" spans="1:8" ht="15.75">
      <c r="A887" s="7" t="s">
        <v>818</v>
      </c>
      <c r="B887" s="8">
        <v>44269</v>
      </c>
      <c r="C887" s="7" t="s">
        <v>819</v>
      </c>
      <c r="D887" s="7" t="s">
        <v>820</v>
      </c>
      <c r="E887" s="9">
        <v>54450</v>
      </c>
      <c r="F887" s="24">
        <v>2506</v>
      </c>
      <c r="G887" s="22">
        <v>44308</v>
      </c>
      <c r="H887" s="22">
        <v>44326</v>
      </c>
    </row>
    <row r="888" spans="1:8" ht="15.75">
      <c r="A888" s="7" t="s">
        <v>490</v>
      </c>
      <c r="B888" s="8">
        <v>44273</v>
      </c>
      <c r="C888" s="7" t="s">
        <v>491</v>
      </c>
      <c r="D888" s="7" t="s">
        <v>492</v>
      </c>
      <c r="E888" s="9">
        <v>310635</v>
      </c>
      <c r="F888" s="24">
        <v>3220</v>
      </c>
      <c r="G888" s="22">
        <v>44329</v>
      </c>
      <c r="H888" s="23"/>
    </row>
    <row r="889" spans="1:8" ht="15.75">
      <c r="A889" s="7" t="s">
        <v>166</v>
      </c>
      <c r="B889" s="8">
        <v>43980</v>
      </c>
      <c r="C889" s="7" t="s">
        <v>63</v>
      </c>
      <c r="D889" s="7" t="s">
        <v>167</v>
      </c>
      <c r="E889" s="9">
        <v>170674.69</v>
      </c>
      <c r="F889" s="24"/>
      <c r="G889" s="22"/>
      <c r="H889" s="23"/>
    </row>
    <row r="890" spans="1:8" ht="15.75">
      <c r="A890" s="7" t="s">
        <v>141</v>
      </c>
      <c r="B890" s="8">
        <v>43994</v>
      </c>
      <c r="C890" s="7" t="s">
        <v>63</v>
      </c>
      <c r="D890" s="7" t="s">
        <v>139</v>
      </c>
      <c r="E890" s="9">
        <v>161375.81</v>
      </c>
      <c r="F890" s="24"/>
      <c r="G890" s="22"/>
      <c r="H890" s="23"/>
    </row>
    <row r="891" spans="1:8" ht="15.75">
      <c r="A891" s="7" t="s">
        <v>142</v>
      </c>
      <c r="B891" s="8">
        <v>43990</v>
      </c>
      <c r="C891" s="7" t="s">
        <v>63</v>
      </c>
      <c r="D891" s="7" t="s">
        <v>139</v>
      </c>
      <c r="E891" s="9">
        <v>83359.839999999997</v>
      </c>
      <c r="F891" s="24"/>
      <c r="G891" s="22"/>
      <c r="H891" s="23"/>
    </row>
    <row r="892" spans="1:8" ht="15.75">
      <c r="A892" s="7" t="s">
        <v>138</v>
      </c>
      <c r="B892" s="8">
        <v>43994</v>
      </c>
      <c r="C892" s="7" t="s">
        <v>63</v>
      </c>
      <c r="D892" s="7" t="s">
        <v>139</v>
      </c>
      <c r="E892" s="9">
        <v>128970.02</v>
      </c>
      <c r="F892" s="24"/>
      <c r="G892" s="22"/>
      <c r="H892" s="23"/>
    </row>
    <row r="893" spans="1:8" ht="15.75">
      <c r="A893" s="7" t="s">
        <v>143</v>
      </c>
      <c r="B893" s="8">
        <v>43994</v>
      </c>
      <c r="C893" s="7" t="s">
        <v>63</v>
      </c>
      <c r="D893" s="7" t="s">
        <v>139</v>
      </c>
      <c r="E893" s="9">
        <v>172389.28</v>
      </c>
      <c r="F893" s="24"/>
      <c r="G893" s="22"/>
      <c r="H893" s="23"/>
    </row>
    <row r="894" spans="1:8" ht="15.75">
      <c r="A894" s="7" t="s">
        <v>781</v>
      </c>
      <c r="B894" s="8">
        <v>44228</v>
      </c>
      <c r="C894" s="7" t="s">
        <v>1302</v>
      </c>
      <c r="D894" s="7" t="s">
        <v>254</v>
      </c>
      <c r="E894" s="9">
        <v>15554.89</v>
      </c>
      <c r="F894" s="24">
        <v>3102</v>
      </c>
      <c r="G894" s="22">
        <v>44327</v>
      </c>
      <c r="H894" s="22">
        <v>44341</v>
      </c>
    </row>
    <row r="895" spans="1:8" ht="15.75">
      <c r="A895" s="7" t="s">
        <v>780</v>
      </c>
      <c r="B895" s="8">
        <v>44228</v>
      </c>
      <c r="C895" s="7" t="s">
        <v>1302</v>
      </c>
      <c r="D895" s="7" t="s">
        <v>254</v>
      </c>
      <c r="E895" s="9">
        <v>9858.44</v>
      </c>
      <c r="F895" s="24">
        <v>3102</v>
      </c>
      <c r="G895" s="22">
        <v>44327</v>
      </c>
      <c r="H895" s="22">
        <v>44341</v>
      </c>
    </row>
    <row r="896" spans="1:8" ht="15.75">
      <c r="A896" s="7" t="s">
        <v>779</v>
      </c>
      <c r="B896" s="8">
        <v>44228</v>
      </c>
      <c r="C896" s="7" t="s">
        <v>1302</v>
      </c>
      <c r="D896" s="7" t="s">
        <v>254</v>
      </c>
      <c r="E896" s="9">
        <v>22717.66</v>
      </c>
      <c r="F896" s="24">
        <v>3102</v>
      </c>
      <c r="G896" s="22">
        <v>44327</v>
      </c>
      <c r="H896" s="22">
        <v>44341</v>
      </c>
    </row>
    <row r="897" spans="1:8" ht="15.75">
      <c r="A897" s="7" t="s">
        <v>778</v>
      </c>
      <c r="B897" s="8">
        <v>44228</v>
      </c>
      <c r="C897" s="7" t="s">
        <v>1302</v>
      </c>
      <c r="D897" s="7" t="s">
        <v>254</v>
      </c>
      <c r="E897" s="9">
        <v>41496.019999999997</v>
      </c>
      <c r="F897" s="24">
        <v>3102</v>
      </c>
      <c r="G897" s="22">
        <v>44327</v>
      </c>
      <c r="H897" s="22">
        <v>44341</v>
      </c>
    </row>
    <row r="898" spans="1:8" ht="15.75">
      <c r="A898" s="7" t="s">
        <v>1426</v>
      </c>
      <c r="B898" s="8">
        <v>44228</v>
      </c>
      <c r="C898" s="7" t="s">
        <v>1302</v>
      </c>
      <c r="D898" s="7" t="s">
        <v>254</v>
      </c>
      <c r="E898" s="9">
        <v>15633.53</v>
      </c>
      <c r="F898" s="24">
        <v>3102</v>
      </c>
      <c r="G898" s="22">
        <v>44327</v>
      </c>
      <c r="H898" s="22">
        <v>44341</v>
      </c>
    </row>
    <row r="899" spans="1:8" ht="15.75">
      <c r="A899" s="7" t="s">
        <v>776</v>
      </c>
      <c r="B899" s="8">
        <v>44231</v>
      </c>
      <c r="C899" s="7" t="s">
        <v>1302</v>
      </c>
      <c r="D899" s="7" t="s">
        <v>254</v>
      </c>
      <c r="E899" s="9">
        <v>20883.77</v>
      </c>
      <c r="F899" s="24">
        <v>3102</v>
      </c>
      <c r="G899" s="22">
        <v>44327</v>
      </c>
      <c r="H899" s="22">
        <v>44341</v>
      </c>
    </row>
    <row r="900" spans="1:8" ht="15.75">
      <c r="A900" s="7" t="s">
        <v>774</v>
      </c>
      <c r="B900" s="8">
        <v>44237</v>
      </c>
      <c r="C900" s="7" t="s">
        <v>1302</v>
      </c>
      <c r="D900" s="7" t="s">
        <v>254</v>
      </c>
      <c r="E900" s="9">
        <v>38127.370000000003</v>
      </c>
      <c r="F900" s="24">
        <v>3102</v>
      </c>
      <c r="G900" s="22">
        <v>44327</v>
      </c>
      <c r="H900" s="22">
        <v>44341</v>
      </c>
    </row>
    <row r="901" spans="1:8" ht="15.75">
      <c r="A901" s="7" t="s">
        <v>764</v>
      </c>
      <c r="B901" s="8">
        <v>44272</v>
      </c>
      <c r="C901" s="7" t="s">
        <v>1302</v>
      </c>
      <c r="D901" s="7" t="s">
        <v>254</v>
      </c>
      <c r="E901" s="9">
        <v>27996.37</v>
      </c>
      <c r="F901" s="24">
        <v>3560</v>
      </c>
      <c r="G901" s="22">
        <v>44337</v>
      </c>
      <c r="H901" s="23"/>
    </row>
    <row r="902" spans="1:8" ht="15.75">
      <c r="A902" s="7" t="s">
        <v>766</v>
      </c>
      <c r="B902" s="8">
        <v>44273</v>
      </c>
      <c r="C902" s="7" t="s">
        <v>1302</v>
      </c>
      <c r="D902" s="7" t="s">
        <v>254</v>
      </c>
      <c r="E902" s="9">
        <v>9858.44</v>
      </c>
      <c r="F902" s="24">
        <v>3560</v>
      </c>
      <c r="G902" s="22">
        <v>44337</v>
      </c>
      <c r="H902" s="23"/>
    </row>
    <row r="903" spans="1:8" ht="15.75">
      <c r="A903" s="7" t="s">
        <v>767</v>
      </c>
      <c r="B903" s="8">
        <v>44273</v>
      </c>
      <c r="C903" s="7" t="s">
        <v>1302</v>
      </c>
      <c r="D903" s="7" t="s">
        <v>254</v>
      </c>
      <c r="E903" s="9">
        <v>9261.4699999999993</v>
      </c>
      <c r="F903" s="24">
        <v>3560</v>
      </c>
      <c r="G903" s="22">
        <v>44337</v>
      </c>
      <c r="H903" s="23"/>
    </row>
    <row r="904" spans="1:8" ht="15.75">
      <c r="A904" s="7" t="s">
        <v>140</v>
      </c>
      <c r="B904" s="8">
        <v>43994</v>
      </c>
      <c r="C904" s="7" t="s">
        <v>63</v>
      </c>
      <c r="D904" s="7" t="s">
        <v>139</v>
      </c>
      <c r="E904" s="9">
        <v>125271.57</v>
      </c>
      <c r="F904" s="24"/>
      <c r="G904" s="22"/>
      <c r="H904" s="23"/>
    </row>
    <row r="905" spans="1:8" ht="15.75">
      <c r="A905" s="10" t="s">
        <v>74</v>
      </c>
      <c r="B905" s="8">
        <v>44047</v>
      </c>
      <c r="C905" s="7" t="s">
        <v>834</v>
      </c>
      <c r="D905" s="11" t="s">
        <v>75</v>
      </c>
      <c r="E905" s="9">
        <v>4291859.71</v>
      </c>
      <c r="F905" s="24">
        <v>3426</v>
      </c>
      <c r="G905" s="22">
        <v>44335</v>
      </c>
      <c r="H905" s="23"/>
    </row>
    <row r="906" spans="1:8" ht="15.75">
      <c r="A906" s="10" t="s">
        <v>62</v>
      </c>
      <c r="B906" s="8">
        <v>44002</v>
      </c>
      <c r="C906" s="7" t="s">
        <v>63</v>
      </c>
      <c r="D906" s="11" t="s">
        <v>64</v>
      </c>
      <c r="E906" s="9">
        <v>9748580.8800000008</v>
      </c>
      <c r="F906" s="24"/>
      <c r="G906" s="22"/>
      <c r="H906" s="23"/>
    </row>
    <row r="907" spans="1:8" ht="15.75">
      <c r="A907" s="7" t="s">
        <v>157</v>
      </c>
      <c r="B907" s="8">
        <v>44012</v>
      </c>
      <c r="C907" s="7" t="s">
        <v>63</v>
      </c>
      <c r="D907" s="7" t="s">
        <v>139</v>
      </c>
      <c r="E907" s="9">
        <v>135551.70000000001</v>
      </c>
      <c r="F907" s="24"/>
      <c r="G907" s="22"/>
      <c r="H907" s="23"/>
    </row>
    <row r="908" spans="1:8" ht="15.75">
      <c r="A908" s="7" t="s">
        <v>158</v>
      </c>
      <c r="B908" s="8">
        <v>44012</v>
      </c>
      <c r="C908" s="7" t="s">
        <v>63</v>
      </c>
      <c r="D908" s="7" t="s">
        <v>139</v>
      </c>
      <c r="E908" s="9">
        <v>178898.02</v>
      </c>
      <c r="F908" s="24"/>
      <c r="G908" s="22"/>
      <c r="H908" s="23"/>
    </row>
    <row r="909" spans="1:8" ht="15.75">
      <c r="A909" s="7" t="s">
        <v>159</v>
      </c>
      <c r="B909" s="8">
        <v>44012</v>
      </c>
      <c r="C909" s="7" t="s">
        <v>63</v>
      </c>
      <c r="D909" s="7" t="s">
        <v>139</v>
      </c>
      <c r="E909" s="9">
        <v>157204.81</v>
      </c>
      <c r="F909" s="24"/>
      <c r="G909" s="22"/>
      <c r="H909" s="23"/>
    </row>
    <row r="910" spans="1:8" ht="15.75">
      <c r="A910" s="7" t="s">
        <v>160</v>
      </c>
      <c r="B910" s="8">
        <v>44012</v>
      </c>
      <c r="C910" s="7" t="s">
        <v>63</v>
      </c>
      <c r="D910" s="7" t="s">
        <v>139</v>
      </c>
      <c r="E910" s="9">
        <v>101800.35</v>
      </c>
      <c r="F910" s="24"/>
      <c r="G910" s="22"/>
      <c r="H910" s="23"/>
    </row>
    <row r="911" spans="1:8" ht="15.75">
      <c r="A911" s="7" t="s">
        <v>161</v>
      </c>
      <c r="B911" s="8">
        <v>44012</v>
      </c>
      <c r="C911" s="7" t="s">
        <v>63</v>
      </c>
      <c r="D911" s="7" t="s">
        <v>139</v>
      </c>
      <c r="E911" s="9">
        <v>124733.7</v>
      </c>
      <c r="F911" s="24"/>
      <c r="G911" s="22"/>
      <c r="H911" s="23"/>
    </row>
    <row r="912" spans="1:8" ht="15.75">
      <c r="A912" s="7" t="s">
        <v>162</v>
      </c>
      <c r="B912" s="8">
        <f>+B911</f>
        <v>44012</v>
      </c>
      <c r="C912" s="7" t="s">
        <v>63</v>
      </c>
      <c r="D912" s="7" t="s">
        <v>139</v>
      </c>
      <c r="E912" s="9">
        <v>139722.70000000001</v>
      </c>
      <c r="F912" s="24"/>
      <c r="G912" s="22"/>
      <c r="H912" s="23"/>
    </row>
    <row r="913" spans="1:8" ht="15.75">
      <c r="A913" s="10" t="s">
        <v>16</v>
      </c>
      <c r="B913" s="8">
        <v>44130</v>
      </c>
      <c r="C913" s="7" t="s">
        <v>834</v>
      </c>
      <c r="D913" s="11" t="s">
        <v>18</v>
      </c>
      <c r="E913" s="9">
        <v>4291859.71</v>
      </c>
      <c r="F913" s="24">
        <v>3426</v>
      </c>
      <c r="G913" s="22">
        <v>44335</v>
      </c>
      <c r="H913" s="23"/>
    </row>
    <row r="914" spans="1:8" ht="15.75">
      <c r="A914" s="7" t="s">
        <v>163</v>
      </c>
      <c r="B914" s="8">
        <v>44013</v>
      </c>
      <c r="C914" s="7" t="s">
        <v>63</v>
      </c>
      <c r="D914" s="7" t="s">
        <v>139</v>
      </c>
      <c r="E914" s="9">
        <v>173196.42</v>
      </c>
      <c r="F914" s="24"/>
      <c r="G914" s="22"/>
      <c r="H914" s="23"/>
    </row>
    <row r="915" spans="1:8" ht="15.75">
      <c r="A915" s="7" t="s">
        <v>178</v>
      </c>
      <c r="B915" s="8">
        <v>44032</v>
      </c>
      <c r="C915" s="7" t="s">
        <v>63</v>
      </c>
      <c r="D915" s="7" t="s">
        <v>139</v>
      </c>
      <c r="E915" s="9">
        <v>135890.70000000001</v>
      </c>
      <c r="F915" s="24"/>
      <c r="G915" s="22"/>
      <c r="H915" s="23"/>
    </row>
    <row r="916" spans="1:8" ht="15.75">
      <c r="A916" s="7" t="s">
        <v>179</v>
      </c>
      <c r="B916" s="8">
        <v>44032</v>
      </c>
      <c r="C916" s="7" t="s">
        <v>63</v>
      </c>
      <c r="D916" s="7" t="s">
        <v>139</v>
      </c>
      <c r="E916" s="9">
        <v>139599.78</v>
      </c>
      <c r="F916" s="24"/>
      <c r="G916" s="22"/>
      <c r="H916" s="23"/>
    </row>
    <row r="917" spans="1:8" ht="15.75">
      <c r="A917" s="7" t="s">
        <v>180</v>
      </c>
      <c r="B917" s="8">
        <v>44032</v>
      </c>
      <c r="C917" s="7" t="s">
        <v>63</v>
      </c>
      <c r="D917" s="7" t="s">
        <v>139</v>
      </c>
      <c r="E917" s="9">
        <v>77222.600000000006</v>
      </c>
      <c r="F917" s="24"/>
      <c r="G917" s="22"/>
      <c r="H917" s="23"/>
    </row>
    <row r="918" spans="1:8" ht="15.75">
      <c r="A918" s="7" t="s">
        <v>181</v>
      </c>
      <c r="B918" s="8">
        <v>44032</v>
      </c>
      <c r="C918" s="7" t="s">
        <v>63</v>
      </c>
      <c r="D918" s="7" t="s">
        <v>139</v>
      </c>
      <c r="E918" s="9">
        <v>166325.51999999999</v>
      </c>
      <c r="F918" s="24"/>
      <c r="G918" s="22"/>
      <c r="H918" s="23"/>
    </row>
    <row r="919" spans="1:8" ht="15.75">
      <c r="A919" s="7" t="s">
        <v>182</v>
      </c>
      <c r="B919" s="8">
        <v>44032</v>
      </c>
      <c r="C919" s="7" t="s">
        <v>63</v>
      </c>
      <c r="D919" s="7" t="s">
        <v>139</v>
      </c>
      <c r="E919" s="9">
        <v>149870.78</v>
      </c>
      <c r="F919" s="24"/>
      <c r="G919" s="22"/>
      <c r="H919" s="23"/>
    </row>
    <row r="920" spans="1:8" ht="15.75">
      <c r="A920" s="7" t="s">
        <v>134</v>
      </c>
      <c r="B920" s="8">
        <v>44095</v>
      </c>
      <c r="C920" s="7" t="s">
        <v>63</v>
      </c>
      <c r="D920" s="7" t="s">
        <v>135</v>
      </c>
      <c r="E920" s="9">
        <v>14222570.369999999</v>
      </c>
      <c r="F920" s="24"/>
      <c r="G920" s="22"/>
      <c r="H920" s="23"/>
    </row>
    <row r="921" spans="1:8" ht="15.75">
      <c r="A921" s="7" t="s">
        <v>146</v>
      </c>
      <c r="B921" s="8">
        <v>43691</v>
      </c>
      <c r="C921" s="7" t="s">
        <v>63</v>
      </c>
      <c r="D921" s="7" t="s">
        <v>147</v>
      </c>
      <c r="E921" s="9">
        <v>77270.89</v>
      </c>
      <c r="F921" s="24"/>
      <c r="G921" s="22"/>
      <c r="H921" s="23"/>
    </row>
    <row r="922" spans="1:8" ht="15.75">
      <c r="A922" s="7" t="s">
        <v>753</v>
      </c>
      <c r="B922" s="8">
        <v>44252</v>
      </c>
      <c r="C922" s="7" t="s">
        <v>754</v>
      </c>
      <c r="D922" s="7" t="s">
        <v>254</v>
      </c>
      <c r="E922" s="9">
        <v>18330.669999999998</v>
      </c>
      <c r="F922" s="24"/>
      <c r="G922" s="22"/>
      <c r="H922" s="23"/>
    </row>
    <row r="923" spans="1:8" ht="15.75">
      <c r="A923" s="7" t="s">
        <v>755</v>
      </c>
      <c r="B923" s="8">
        <v>44252</v>
      </c>
      <c r="C923" s="7" t="s">
        <v>754</v>
      </c>
      <c r="D923" s="7" t="s">
        <v>254</v>
      </c>
      <c r="E923" s="9">
        <v>19679.68</v>
      </c>
      <c r="F923" s="24"/>
      <c r="G923" s="22"/>
      <c r="H923" s="23"/>
    </row>
    <row r="924" spans="1:8" ht="15.75">
      <c r="A924" s="7" t="s">
        <v>756</v>
      </c>
      <c r="B924" s="8">
        <v>44258</v>
      </c>
      <c r="C924" s="7" t="s">
        <v>754</v>
      </c>
      <c r="D924" s="7" t="s">
        <v>254</v>
      </c>
      <c r="E924" s="9">
        <v>14437.83</v>
      </c>
      <c r="F924" s="24"/>
      <c r="G924" s="22"/>
      <c r="H924" s="23"/>
    </row>
    <row r="925" spans="1:8" ht="15.75">
      <c r="A925" s="7" t="s">
        <v>762</v>
      </c>
      <c r="B925" s="8">
        <v>44263</v>
      </c>
      <c r="C925" s="7" t="s">
        <v>754</v>
      </c>
      <c r="D925" s="7" t="s">
        <v>254</v>
      </c>
      <c r="E925" s="9">
        <v>14379.84</v>
      </c>
      <c r="F925" s="24"/>
      <c r="G925" s="22"/>
      <c r="H925" s="23"/>
    </row>
    <row r="926" spans="1:8" ht="15.75">
      <c r="A926" s="7" t="s">
        <v>763</v>
      </c>
      <c r="B926" s="8">
        <v>44265</v>
      </c>
      <c r="C926" s="7" t="s">
        <v>754</v>
      </c>
      <c r="D926" s="7" t="s">
        <v>254</v>
      </c>
      <c r="E926" s="9">
        <v>11677.2</v>
      </c>
      <c r="F926" s="24"/>
      <c r="G926" s="22"/>
      <c r="H926" s="23"/>
    </row>
    <row r="927" spans="1:8" ht="15.75">
      <c r="A927" s="7" t="s">
        <v>28</v>
      </c>
      <c r="B927" s="8">
        <v>44271</v>
      </c>
      <c r="C927" s="7" t="s">
        <v>782</v>
      </c>
      <c r="D927" s="7" t="s">
        <v>783</v>
      </c>
      <c r="E927" s="9">
        <v>17641</v>
      </c>
      <c r="F927" s="24"/>
      <c r="G927" s="22"/>
      <c r="H927" s="23"/>
    </row>
    <row r="928" spans="1:8" ht="15.75">
      <c r="A928" s="7" t="s">
        <v>90</v>
      </c>
      <c r="B928" s="8">
        <v>44279</v>
      </c>
      <c r="C928" s="7" t="s">
        <v>846</v>
      </c>
      <c r="D928" s="7" t="s">
        <v>847</v>
      </c>
      <c r="E928" s="9">
        <v>39546.519999999997</v>
      </c>
      <c r="F928" s="24">
        <v>3421</v>
      </c>
      <c r="G928" s="22">
        <v>44335</v>
      </c>
      <c r="H928" s="23"/>
    </row>
    <row r="929" spans="1:8" ht="15.75">
      <c r="A929" s="7" t="s">
        <v>584</v>
      </c>
      <c r="B929" s="8">
        <v>44230</v>
      </c>
      <c r="C929" s="7" t="s">
        <v>337</v>
      </c>
      <c r="D929" s="7" t="s">
        <v>787</v>
      </c>
      <c r="E929" s="9">
        <v>6500</v>
      </c>
      <c r="F929" s="24"/>
      <c r="G929" s="22"/>
      <c r="H929" s="23"/>
    </row>
    <row r="930" spans="1:8" ht="15.75">
      <c r="A930" s="7" t="s">
        <v>585</v>
      </c>
      <c r="B930" s="8">
        <v>44236</v>
      </c>
      <c r="C930" s="7" t="s">
        <v>337</v>
      </c>
      <c r="D930" s="7" t="s">
        <v>787</v>
      </c>
      <c r="E930" s="9">
        <v>17750</v>
      </c>
      <c r="F930" s="24"/>
      <c r="G930" s="22"/>
      <c r="H930" s="23"/>
    </row>
    <row r="931" spans="1:8" ht="15.75">
      <c r="A931" s="7" t="s">
        <v>788</v>
      </c>
      <c r="B931" s="8">
        <v>44242</v>
      </c>
      <c r="C931" s="7" t="s">
        <v>337</v>
      </c>
      <c r="D931" s="7" t="s">
        <v>787</v>
      </c>
      <c r="E931" s="9">
        <v>6500</v>
      </c>
      <c r="F931" s="24"/>
      <c r="G931" s="22"/>
      <c r="H931" s="23"/>
    </row>
    <row r="932" spans="1:8" ht="15.75">
      <c r="A932" s="7" t="s">
        <v>587</v>
      </c>
      <c r="B932" s="8">
        <v>44245</v>
      </c>
      <c r="C932" s="7" t="s">
        <v>337</v>
      </c>
      <c r="D932" s="7" t="s">
        <v>787</v>
      </c>
      <c r="E932" s="9">
        <v>16250</v>
      </c>
      <c r="F932" s="24"/>
      <c r="G932" s="22"/>
      <c r="H932" s="23"/>
    </row>
    <row r="933" spans="1:8" ht="15.75">
      <c r="A933" s="7" t="s">
        <v>118</v>
      </c>
      <c r="B933" s="8">
        <v>44264</v>
      </c>
      <c r="C933" s="7" t="s">
        <v>789</v>
      </c>
      <c r="D933" s="7" t="s">
        <v>790</v>
      </c>
      <c r="E933" s="9">
        <v>17175.8</v>
      </c>
      <c r="F933" s="24">
        <v>3216</v>
      </c>
      <c r="G933" s="22">
        <v>44329</v>
      </c>
      <c r="H933" s="23"/>
    </row>
    <row r="934" spans="1:8" ht="15.75">
      <c r="A934" s="7" t="s">
        <v>224</v>
      </c>
      <c r="B934" s="8">
        <v>44236</v>
      </c>
      <c r="C934" s="7" t="s">
        <v>225</v>
      </c>
      <c r="D934" s="7" t="s">
        <v>226</v>
      </c>
      <c r="E934" s="9">
        <v>687892.8</v>
      </c>
      <c r="F934" s="24">
        <v>2477</v>
      </c>
      <c r="G934" s="22">
        <v>44307</v>
      </c>
      <c r="H934" s="22">
        <v>44322</v>
      </c>
    </row>
    <row r="935" spans="1:8" ht="15.75">
      <c r="A935" s="7" t="s">
        <v>644</v>
      </c>
      <c r="B935" s="8">
        <v>44251</v>
      </c>
      <c r="C935" s="7" t="s">
        <v>337</v>
      </c>
      <c r="D935" s="7" t="s">
        <v>787</v>
      </c>
      <c r="E935" s="9">
        <v>6500</v>
      </c>
      <c r="F935" s="24"/>
      <c r="G935" s="22"/>
      <c r="H935" s="23"/>
    </row>
    <row r="936" spans="1:8" ht="15.75">
      <c r="A936" s="7" t="s">
        <v>650</v>
      </c>
      <c r="B936" s="8">
        <v>44258</v>
      </c>
      <c r="C936" s="7" t="s">
        <v>337</v>
      </c>
      <c r="D936" s="7" t="s">
        <v>787</v>
      </c>
      <c r="E936" s="9">
        <v>13850</v>
      </c>
      <c r="F936" s="24"/>
      <c r="G936" s="22"/>
      <c r="H936" s="23"/>
    </row>
    <row r="937" spans="1:8" ht="15.75">
      <c r="A937" s="7" t="s">
        <v>336</v>
      </c>
      <c r="B937" s="8">
        <v>44264</v>
      </c>
      <c r="C937" s="7" t="s">
        <v>337</v>
      </c>
      <c r="D937" s="7" t="s">
        <v>338</v>
      </c>
      <c r="E937" s="9">
        <v>10400</v>
      </c>
      <c r="F937" s="24"/>
      <c r="G937" s="22"/>
      <c r="H937" s="23"/>
    </row>
    <row r="938" spans="1:8" ht="15.75">
      <c r="A938" s="7" t="s">
        <v>336</v>
      </c>
      <c r="B938" s="8">
        <v>44265</v>
      </c>
      <c r="C938" s="7" t="s">
        <v>337</v>
      </c>
      <c r="D938" s="7" t="s">
        <v>851</v>
      </c>
      <c r="E938" s="9">
        <v>10400</v>
      </c>
      <c r="F938" s="24"/>
      <c r="G938" s="22"/>
      <c r="H938" s="23"/>
    </row>
    <row r="939" spans="1:8" ht="15.75">
      <c r="A939" s="7" t="s">
        <v>635</v>
      </c>
      <c r="B939" s="8">
        <v>44274</v>
      </c>
      <c r="C939" s="7" t="s">
        <v>337</v>
      </c>
      <c r="D939" s="7" t="s">
        <v>851</v>
      </c>
      <c r="E939" s="9">
        <v>11900</v>
      </c>
      <c r="F939" s="24"/>
      <c r="G939" s="22"/>
      <c r="H939" s="23"/>
    </row>
    <row r="940" spans="1:8" ht="15.75">
      <c r="A940" s="7" t="s">
        <v>594</v>
      </c>
      <c r="B940" s="8">
        <v>44284</v>
      </c>
      <c r="C940" s="7" t="s">
        <v>337</v>
      </c>
      <c r="D940" s="7" t="s">
        <v>851</v>
      </c>
      <c r="E940" s="9">
        <v>10900</v>
      </c>
      <c r="F940" s="24"/>
      <c r="G940" s="22"/>
      <c r="H940" s="23"/>
    </row>
    <row r="941" spans="1:8" ht="15.75">
      <c r="A941" s="7" t="s">
        <v>595</v>
      </c>
      <c r="B941" s="8">
        <v>44285</v>
      </c>
      <c r="C941" s="7" t="s">
        <v>337</v>
      </c>
      <c r="D941" s="7" t="s">
        <v>851</v>
      </c>
      <c r="E941" s="9">
        <v>10400</v>
      </c>
      <c r="F941" s="24"/>
      <c r="G941" s="22"/>
      <c r="H941" s="23"/>
    </row>
    <row r="942" spans="1:8" ht="15.75">
      <c r="A942" s="7" t="s">
        <v>606</v>
      </c>
      <c r="B942" s="8">
        <v>44291</v>
      </c>
      <c r="C942" s="7" t="s">
        <v>337</v>
      </c>
      <c r="D942" s="7" t="s">
        <v>851</v>
      </c>
      <c r="E942" s="9">
        <v>10900</v>
      </c>
      <c r="F942" s="24"/>
      <c r="G942" s="22"/>
      <c r="H942" s="23"/>
    </row>
    <row r="943" spans="1:8" ht="15.75">
      <c r="A943" s="10" t="s">
        <v>105</v>
      </c>
      <c r="B943" s="8">
        <v>44075</v>
      </c>
      <c r="C943" s="7" t="s">
        <v>14</v>
      </c>
      <c r="D943" s="11" t="s">
        <v>106</v>
      </c>
      <c r="E943" s="9">
        <v>400000</v>
      </c>
      <c r="F943" s="24"/>
      <c r="G943" s="22"/>
      <c r="H943" s="23"/>
    </row>
    <row r="944" spans="1:8" ht="15.75">
      <c r="A944" s="10" t="s">
        <v>103</v>
      </c>
      <c r="B944" s="8">
        <v>44075</v>
      </c>
      <c r="C944" s="7" t="s">
        <v>14</v>
      </c>
      <c r="D944" s="11" t="s">
        <v>104</v>
      </c>
      <c r="E944" s="9">
        <v>400000</v>
      </c>
      <c r="F944" s="24"/>
      <c r="G944" s="22"/>
      <c r="H944" s="23"/>
    </row>
    <row r="945" spans="1:8" ht="15.75">
      <c r="A945" s="10" t="s">
        <v>101</v>
      </c>
      <c r="B945" s="8">
        <v>44075</v>
      </c>
      <c r="C945" s="7" t="s">
        <v>14</v>
      </c>
      <c r="D945" s="11" t="s">
        <v>102</v>
      </c>
      <c r="E945" s="9">
        <v>400000</v>
      </c>
      <c r="F945" s="24"/>
      <c r="G945" s="22"/>
      <c r="H945" s="23"/>
    </row>
    <row r="946" spans="1:8" ht="15.75">
      <c r="A946" s="10" t="s">
        <v>99</v>
      </c>
      <c r="B946" s="8">
        <v>44075</v>
      </c>
      <c r="C946" s="7" t="s">
        <v>14</v>
      </c>
      <c r="D946" s="11" t="s">
        <v>100</v>
      </c>
      <c r="E946" s="9">
        <v>400000</v>
      </c>
      <c r="F946" s="24"/>
      <c r="G946" s="22"/>
      <c r="H946" s="23"/>
    </row>
    <row r="947" spans="1:8" ht="15.75">
      <c r="A947" s="10" t="s">
        <v>97</v>
      </c>
      <c r="B947" s="8">
        <v>44075</v>
      </c>
      <c r="C947" s="7" t="s">
        <v>14</v>
      </c>
      <c r="D947" s="11" t="s">
        <v>98</v>
      </c>
      <c r="E947" s="9">
        <v>400000</v>
      </c>
      <c r="F947" s="24"/>
      <c r="G947" s="22"/>
      <c r="H947" s="23"/>
    </row>
    <row r="948" spans="1:8" ht="15.75">
      <c r="A948" s="10" t="s">
        <v>95</v>
      </c>
      <c r="B948" s="8">
        <v>44075</v>
      </c>
      <c r="C948" s="7" t="s">
        <v>14</v>
      </c>
      <c r="D948" s="11" t="s">
        <v>96</v>
      </c>
      <c r="E948" s="9">
        <v>400000</v>
      </c>
      <c r="F948" s="24"/>
      <c r="G948" s="22"/>
      <c r="H948" s="23"/>
    </row>
    <row r="949" spans="1:8" ht="15.75">
      <c r="A949" s="10" t="s">
        <v>13</v>
      </c>
      <c r="B949" s="8">
        <v>44109</v>
      </c>
      <c r="C949" s="7" t="s">
        <v>14</v>
      </c>
      <c r="D949" s="11" t="s">
        <v>15</v>
      </c>
      <c r="E949" s="9">
        <v>400000</v>
      </c>
      <c r="F949" s="24"/>
      <c r="G949" s="22"/>
      <c r="H949" s="23"/>
    </row>
    <row r="950" spans="1:8" ht="15.75">
      <c r="A950" s="7" t="s">
        <v>218</v>
      </c>
      <c r="B950" s="8">
        <v>44140</v>
      </c>
      <c r="C950" s="7" t="s">
        <v>14</v>
      </c>
      <c r="D950" s="7" t="s">
        <v>219</v>
      </c>
      <c r="E950" s="9">
        <v>400000</v>
      </c>
      <c r="F950" s="24"/>
      <c r="G950" s="22"/>
      <c r="H950" s="23"/>
    </row>
    <row r="951" spans="1:8" ht="15.75">
      <c r="A951" s="7" t="s">
        <v>220</v>
      </c>
      <c r="B951" s="8">
        <v>44172</v>
      </c>
      <c r="C951" s="7" t="s">
        <v>14</v>
      </c>
      <c r="D951" s="7" t="s">
        <v>221</v>
      </c>
      <c r="E951" s="9">
        <v>400000</v>
      </c>
      <c r="F951" s="24"/>
      <c r="G951" s="22"/>
      <c r="H951" s="23"/>
    </row>
    <row r="952" spans="1:8" ht="15.75">
      <c r="A952" s="7" t="s">
        <v>136</v>
      </c>
      <c r="B952" s="8">
        <v>44224</v>
      </c>
      <c r="C952" s="7" t="s">
        <v>14</v>
      </c>
      <c r="D952" s="7" t="s">
        <v>137</v>
      </c>
      <c r="E952" s="9">
        <v>400000</v>
      </c>
      <c r="F952" s="24"/>
      <c r="G952" s="22"/>
      <c r="H952" s="23"/>
    </row>
    <row r="953" spans="1:8" ht="15.75">
      <c r="A953" s="7" t="s">
        <v>222</v>
      </c>
      <c r="B953" s="8">
        <v>44230</v>
      </c>
      <c r="C953" s="7" t="s">
        <v>14</v>
      </c>
      <c r="D953" s="7" t="s">
        <v>223</v>
      </c>
      <c r="E953" s="9">
        <v>400000</v>
      </c>
      <c r="F953" s="24"/>
      <c r="G953" s="22"/>
      <c r="H953" s="23"/>
    </row>
    <row r="954" spans="1:8" ht="15.75">
      <c r="A954" s="7" t="s">
        <v>485</v>
      </c>
      <c r="B954" s="8">
        <v>44272</v>
      </c>
      <c r="C954" s="7" t="s">
        <v>486</v>
      </c>
      <c r="D954" s="7" t="s">
        <v>81</v>
      </c>
      <c r="E954" s="9">
        <v>5459758.9900000002</v>
      </c>
      <c r="F954" s="24"/>
      <c r="G954" s="22"/>
      <c r="H954" s="23"/>
    </row>
    <row r="955" spans="1:8" ht="15.75">
      <c r="A955" s="7" t="s">
        <v>251</v>
      </c>
      <c r="B955" s="8">
        <v>44231</v>
      </c>
      <c r="C955" s="7" t="s">
        <v>247</v>
      </c>
      <c r="D955" s="7" t="s">
        <v>248</v>
      </c>
      <c r="E955" s="9">
        <v>666373.14</v>
      </c>
      <c r="F955" s="24"/>
      <c r="G955" s="22"/>
      <c r="H955" s="23"/>
    </row>
    <row r="956" spans="1:8" ht="15.75">
      <c r="A956" s="7" t="s">
        <v>246</v>
      </c>
      <c r="B956" s="8">
        <v>44231</v>
      </c>
      <c r="C956" s="7" t="s">
        <v>247</v>
      </c>
      <c r="D956" s="7" t="s">
        <v>248</v>
      </c>
      <c r="E956" s="9">
        <v>2615573.25</v>
      </c>
      <c r="F956" s="24"/>
      <c r="G956" s="22"/>
      <c r="H956" s="23"/>
    </row>
    <row r="957" spans="1:8" ht="15.75">
      <c r="A957" s="7" t="s">
        <v>250</v>
      </c>
      <c r="B957" s="8">
        <v>44231</v>
      </c>
      <c r="C957" s="7" t="s">
        <v>247</v>
      </c>
      <c r="D957" s="7" t="s">
        <v>248</v>
      </c>
      <c r="E957" s="9">
        <v>196689.48</v>
      </c>
      <c r="F957" s="24"/>
      <c r="G957" s="22"/>
      <c r="H957" s="23"/>
    </row>
    <row r="958" spans="1:8" ht="15.75">
      <c r="A958" s="7" t="s">
        <v>249</v>
      </c>
      <c r="B958" s="8">
        <v>44231</v>
      </c>
      <c r="C958" s="7" t="s">
        <v>247</v>
      </c>
      <c r="D958" s="7" t="s">
        <v>248</v>
      </c>
      <c r="E958" s="9">
        <v>1385294.04</v>
      </c>
      <c r="F958" s="24"/>
      <c r="G958" s="22"/>
      <c r="H958" s="23"/>
    </row>
    <row r="959" spans="1:8" ht="15.75">
      <c r="A959" s="7" t="s">
        <v>495</v>
      </c>
      <c r="B959" s="8">
        <v>44273</v>
      </c>
      <c r="C959" s="7" t="s">
        <v>496</v>
      </c>
      <c r="D959" s="7" t="s">
        <v>497</v>
      </c>
      <c r="E959" s="9">
        <v>298624.59999999998</v>
      </c>
      <c r="F959" s="24"/>
      <c r="G959" s="22"/>
      <c r="H959" s="23"/>
    </row>
    <row r="960" spans="1:8" ht="15.75">
      <c r="A960" s="10" t="s">
        <v>68</v>
      </c>
      <c r="B960" s="8">
        <v>44043</v>
      </c>
      <c r="C960" s="7" t="s">
        <v>69</v>
      </c>
      <c r="D960" s="11" t="s">
        <v>70</v>
      </c>
      <c r="E960" s="9">
        <v>1080000</v>
      </c>
      <c r="F960" s="24"/>
      <c r="G960" s="22"/>
      <c r="H960" s="23"/>
    </row>
    <row r="961" spans="1:8" ht="15.75">
      <c r="A961" s="7" t="s">
        <v>830</v>
      </c>
      <c r="B961" s="8">
        <v>44292</v>
      </c>
      <c r="C961" s="7" t="s">
        <v>829</v>
      </c>
      <c r="D961" s="7" t="s">
        <v>254</v>
      </c>
      <c r="E961" s="9">
        <v>1495305.44</v>
      </c>
      <c r="F961" s="24"/>
      <c r="G961" s="22"/>
      <c r="H961" s="23"/>
    </row>
    <row r="962" spans="1:8" ht="15.75">
      <c r="A962" s="7" t="s">
        <v>828</v>
      </c>
      <c r="B962" s="8">
        <v>44292</v>
      </c>
      <c r="C962" s="7" t="s">
        <v>829</v>
      </c>
      <c r="D962" s="7" t="s">
        <v>254</v>
      </c>
      <c r="E962" s="9">
        <v>1456450.4</v>
      </c>
      <c r="F962" s="24"/>
      <c r="G962" s="22"/>
      <c r="H962" s="23"/>
    </row>
    <row r="963" spans="1:8" ht="15.75">
      <c r="A963" s="10" t="s">
        <v>71</v>
      </c>
      <c r="B963" s="8">
        <v>43630</v>
      </c>
      <c r="C963" s="7" t="s">
        <v>72</v>
      </c>
      <c r="D963" s="11" t="s">
        <v>73</v>
      </c>
      <c r="E963" s="9">
        <v>457527.8</v>
      </c>
      <c r="F963" s="24"/>
      <c r="G963" s="22"/>
      <c r="H963" s="23"/>
    </row>
    <row r="964" spans="1:8" ht="15.75">
      <c r="A964" s="7" t="s">
        <v>426</v>
      </c>
      <c r="B964" s="8">
        <v>44292</v>
      </c>
      <c r="C964" s="7" t="s">
        <v>852</v>
      </c>
      <c r="D964" s="7" t="s">
        <v>853</v>
      </c>
      <c r="E964" s="9">
        <v>1412263.19</v>
      </c>
      <c r="F964" s="24"/>
      <c r="G964" s="22"/>
      <c r="H964" s="23"/>
    </row>
    <row r="965" spans="1:8" ht="15.75">
      <c r="A965" s="7" t="s">
        <v>423</v>
      </c>
      <c r="B965" s="8">
        <v>44042</v>
      </c>
      <c r="C965" s="7" t="s">
        <v>424</v>
      </c>
      <c r="D965" s="7" t="s">
        <v>425</v>
      </c>
      <c r="E965" s="9">
        <f>4090692.86-2634010.78</f>
        <v>1456682.08</v>
      </c>
      <c r="F965" s="24"/>
      <c r="G965" s="22"/>
      <c r="H965" s="23"/>
    </row>
    <row r="966" spans="1:8" ht="15.75">
      <c r="A966" s="10" t="s">
        <v>121</v>
      </c>
      <c r="B966" s="8">
        <v>44048</v>
      </c>
      <c r="C966" s="7" t="s">
        <v>834</v>
      </c>
      <c r="D966" s="11" t="s">
        <v>75</v>
      </c>
      <c r="E966" s="9">
        <v>4291859.71</v>
      </c>
      <c r="F966" s="24"/>
      <c r="G966" s="22"/>
      <c r="H966" s="23"/>
    </row>
    <row r="967" spans="1:8" ht="15.75">
      <c r="A967" s="10" t="s">
        <v>122</v>
      </c>
      <c r="B967" s="8">
        <v>44057</v>
      </c>
      <c r="C967" s="7" t="s">
        <v>834</v>
      </c>
      <c r="D967" s="11" t="s">
        <v>123</v>
      </c>
      <c r="E967" s="9">
        <v>4291859.71</v>
      </c>
      <c r="F967" s="24"/>
      <c r="G967" s="22"/>
      <c r="H967" s="23"/>
    </row>
    <row r="968" spans="1:8" ht="15.75">
      <c r="A968" s="10" t="s">
        <v>124</v>
      </c>
      <c r="B968" s="8">
        <v>44082</v>
      </c>
      <c r="C968" s="7" t="s">
        <v>834</v>
      </c>
      <c r="D968" s="11" t="s">
        <v>125</v>
      </c>
      <c r="E968" s="9">
        <v>4291859.71</v>
      </c>
      <c r="F968" s="24"/>
      <c r="G968" s="22"/>
      <c r="H968" s="23"/>
    </row>
    <row r="969" spans="1:8" ht="15.75">
      <c r="A969" s="10" t="s">
        <v>126</v>
      </c>
      <c r="B969" s="8">
        <v>44084</v>
      </c>
      <c r="C969" s="7" t="s">
        <v>834</v>
      </c>
      <c r="D969" s="11" t="s">
        <v>127</v>
      </c>
      <c r="E969" s="9">
        <v>4291859.71</v>
      </c>
      <c r="F969" s="24"/>
      <c r="G969" s="22"/>
      <c r="H969" s="23"/>
    </row>
    <row r="970" spans="1:8" ht="15.75">
      <c r="A970" s="10" t="s">
        <v>76</v>
      </c>
      <c r="B970" s="8">
        <v>44084</v>
      </c>
      <c r="C970" s="7" t="s">
        <v>834</v>
      </c>
      <c r="D970" s="11" t="s">
        <v>75</v>
      </c>
      <c r="E970" s="9">
        <v>4291859.71</v>
      </c>
      <c r="F970" s="24"/>
      <c r="G970" s="22"/>
      <c r="H970" s="23"/>
    </row>
    <row r="971" spans="1:8" ht="15.75">
      <c r="A971" s="10" t="s">
        <v>128</v>
      </c>
      <c r="B971" s="8">
        <v>44096</v>
      </c>
      <c r="C971" s="7" t="s">
        <v>834</v>
      </c>
      <c r="D971" s="11" t="s">
        <v>129</v>
      </c>
      <c r="E971" s="9">
        <v>4291859.71</v>
      </c>
      <c r="F971" s="24"/>
      <c r="G971" s="22"/>
      <c r="H971" s="23"/>
    </row>
    <row r="972" spans="1:8" ht="15.75">
      <c r="A972" s="10" t="s">
        <v>130</v>
      </c>
      <c r="B972" s="8">
        <v>44123</v>
      </c>
      <c r="C972" s="7" t="s">
        <v>834</v>
      </c>
      <c r="D972" s="11" t="s">
        <v>131</v>
      </c>
      <c r="E972" s="9">
        <v>4291859.71</v>
      </c>
      <c r="F972" s="24"/>
      <c r="G972" s="22"/>
      <c r="H972" s="23"/>
    </row>
    <row r="973" spans="1:8" ht="15.75">
      <c r="A973" s="7" t="s">
        <v>316</v>
      </c>
      <c r="B973" s="8">
        <v>44242</v>
      </c>
      <c r="C973" s="7" t="s">
        <v>834</v>
      </c>
      <c r="D973" s="7" t="s">
        <v>317</v>
      </c>
      <c r="E973" s="9">
        <v>5613136.0999999996</v>
      </c>
      <c r="F973" s="24"/>
      <c r="G973" s="22"/>
      <c r="H973" s="23"/>
    </row>
    <row r="974" spans="1:8" ht="15.75">
      <c r="A974" s="7" t="s">
        <v>318</v>
      </c>
      <c r="B974" s="8">
        <v>44242</v>
      </c>
      <c r="C974" s="7" t="s">
        <v>834</v>
      </c>
      <c r="D974" s="7" t="s">
        <v>319</v>
      </c>
      <c r="E974" s="9">
        <v>5613136.0999999996</v>
      </c>
      <c r="F974" s="24"/>
      <c r="G974" s="22"/>
      <c r="H974" s="23"/>
    </row>
    <row r="975" spans="1:8" ht="15.75">
      <c r="A975" s="7" t="s">
        <v>320</v>
      </c>
      <c r="B975" s="8">
        <v>44242</v>
      </c>
      <c r="C975" s="7" t="s">
        <v>834</v>
      </c>
      <c r="D975" s="7" t="s">
        <v>321</v>
      </c>
      <c r="E975" s="9">
        <v>5613136.0999999996</v>
      </c>
      <c r="F975" s="24"/>
      <c r="G975" s="22"/>
      <c r="H975" s="23"/>
    </row>
    <row r="976" spans="1:8" ht="15.75">
      <c r="A976" s="7" t="s">
        <v>322</v>
      </c>
      <c r="B976" s="8">
        <v>44243</v>
      </c>
      <c r="C976" s="7" t="s">
        <v>834</v>
      </c>
      <c r="D976" s="7" t="s">
        <v>323</v>
      </c>
      <c r="E976" s="9">
        <v>393012.85</v>
      </c>
      <c r="F976" s="24"/>
      <c r="G976" s="22"/>
      <c r="H976" s="23"/>
    </row>
    <row r="977" spans="1:8" ht="15.75">
      <c r="A977" s="7" t="s">
        <v>324</v>
      </c>
      <c r="B977" s="8">
        <v>44250</v>
      </c>
      <c r="C977" s="7" t="s">
        <v>834</v>
      </c>
      <c r="D977" s="7" t="s">
        <v>325</v>
      </c>
      <c r="E977" s="9">
        <v>393012.85</v>
      </c>
      <c r="F977" s="24"/>
      <c r="G977" s="22"/>
      <c r="H977" s="23"/>
    </row>
    <row r="978" spans="1:8" ht="15.75">
      <c r="A978" s="7" t="s">
        <v>371</v>
      </c>
      <c r="B978" s="8">
        <v>44270</v>
      </c>
      <c r="C978" s="7" t="s">
        <v>834</v>
      </c>
      <c r="D978" s="7" t="s">
        <v>840</v>
      </c>
      <c r="E978" s="9">
        <v>948828.75</v>
      </c>
      <c r="F978" s="24"/>
      <c r="G978" s="22"/>
      <c r="H978" s="23"/>
    </row>
    <row r="979" spans="1:8" ht="15.75">
      <c r="A979" s="7" t="s">
        <v>326</v>
      </c>
      <c r="B979" s="8">
        <v>44270</v>
      </c>
      <c r="C979" s="7" t="s">
        <v>834</v>
      </c>
      <c r="D979" s="7" t="s">
        <v>327</v>
      </c>
      <c r="E979" s="9">
        <v>5613136.0999999996</v>
      </c>
      <c r="F979" s="24"/>
      <c r="G979" s="22"/>
      <c r="H979" s="23"/>
    </row>
    <row r="980" spans="1:8" ht="15.75">
      <c r="A980" s="7" t="s">
        <v>328</v>
      </c>
      <c r="B980" s="8">
        <v>44270</v>
      </c>
      <c r="C980" s="7" t="s">
        <v>834</v>
      </c>
      <c r="D980" s="7" t="s">
        <v>329</v>
      </c>
      <c r="E980" s="9">
        <v>5613136.0999999996</v>
      </c>
      <c r="F980" s="24"/>
      <c r="G980" s="22"/>
      <c r="H980" s="23"/>
    </row>
    <row r="981" spans="1:8" ht="15.75">
      <c r="A981" s="7" t="s">
        <v>518</v>
      </c>
      <c r="B981" s="8">
        <v>44284</v>
      </c>
      <c r="C981" s="7" t="s">
        <v>834</v>
      </c>
      <c r="D981" s="7" t="s">
        <v>835</v>
      </c>
      <c r="E981" s="9">
        <v>5613136.0999999996</v>
      </c>
      <c r="F981" s="24"/>
      <c r="G981" s="22"/>
      <c r="H981" s="23"/>
    </row>
    <row r="982" spans="1:8" ht="15.75">
      <c r="A982" s="7" t="s">
        <v>519</v>
      </c>
      <c r="B982" s="8">
        <v>44284</v>
      </c>
      <c r="C982" s="7" t="s">
        <v>834</v>
      </c>
      <c r="D982" s="7" t="s">
        <v>836</v>
      </c>
      <c r="E982" s="9">
        <v>5613136.0999999996</v>
      </c>
      <c r="F982" s="24"/>
      <c r="G982" s="22"/>
      <c r="H982" s="23"/>
    </row>
    <row r="983" spans="1:8" ht="15.75">
      <c r="A983" s="7" t="s">
        <v>520</v>
      </c>
      <c r="B983" s="8">
        <v>44284</v>
      </c>
      <c r="C983" s="7" t="s">
        <v>834</v>
      </c>
      <c r="D983" s="7" t="s">
        <v>837</v>
      </c>
      <c r="E983" s="9">
        <v>5613136.0999999996</v>
      </c>
      <c r="F983" s="24"/>
      <c r="G983" s="22"/>
      <c r="H983" s="23"/>
    </row>
    <row r="984" spans="1:8" ht="15.75">
      <c r="A984" s="7" t="s">
        <v>521</v>
      </c>
      <c r="B984" s="8">
        <v>44284</v>
      </c>
      <c r="C984" s="7" t="s">
        <v>834</v>
      </c>
      <c r="D984" s="7" t="s">
        <v>838</v>
      </c>
      <c r="E984" s="9">
        <v>785025.71</v>
      </c>
      <c r="F984" s="24"/>
      <c r="G984" s="22"/>
      <c r="H984" s="23"/>
    </row>
    <row r="985" spans="1:8" ht="15.75">
      <c r="A985" s="7" t="s">
        <v>522</v>
      </c>
      <c r="B985" s="8">
        <v>44284</v>
      </c>
      <c r="C985" s="7" t="s">
        <v>834</v>
      </c>
      <c r="D985" s="7" t="s">
        <v>839</v>
      </c>
      <c r="E985" s="9">
        <v>5613136.0999999996</v>
      </c>
      <c r="F985" s="24"/>
      <c r="G985" s="22"/>
      <c r="H985" s="23"/>
    </row>
    <row r="986" spans="1:8" ht="15.75">
      <c r="A986" s="7" t="s">
        <v>771</v>
      </c>
      <c r="B986" s="8">
        <v>44244</v>
      </c>
      <c r="C986" s="7" t="s">
        <v>772</v>
      </c>
      <c r="D986" s="7" t="s">
        <v>773</v>
      </c>
      <c r="E986" s="9">
        <v>726609.99</v>
      </c>
      <c r="F986" s="24"/>
      <c r="G986" s="22"/>
      <c r="H986" s="23"/>
    </row>
    <row r="987" spans="1:8" ht="15.75">
      <c r="A987" s="7" t="s">
        <v>339</v>
      </c>
      <c r="B987" s="8">
        <v>44121</v>
      </c>
      <c r="C987" s="7" t="s">
        <v>340</v>
      </c>
      <c r="D987" s="7" t="s">
        <v>341</v>
      </c>
      <c r="E987" s="9">
        <v>1000000</v>
      </c>
      <c r="F987" s="24"/>
      <c r="G987" s="22"/>
      <c r="H987" s="23"/>
    </row>
    <row r="988" spans="1:8" ht="15.75">
      <c r="A988" s="7" t="s">
        <v>1427</v>
      </c>
      <c r="B988" s="8">
        <v>44277</v>
      </c>
      <c r="C988" s="7" t="s">
        <v>340</v>
      </c>
      <c r="D988" s="7" t="s">
        <v>341</v>
      </c>
      <c r="E988" s="9">
        <v>1000000</v>
      </c>
      <c r="F988" s="24"/>
      <c r="G988" s="22"/>
      <c r="H988" s="23"/>
    </row>
    <row r="989" spans="1:8" ht="15.75">
      <c r="A989" s="7" t="s">
        <v>347</v>
      </c>
      <c r="B989" s="8">
        <v>44260</v>
      </c>
      <c r="C989" s="7" t="s">
        <v>346</v>
      </c>
      <c r="D989" s="7" t="s">
        <v>341</v>
      </c>
      <c r="E989" s="9">
        <v>5000000</v>
      </c>
      <c r="F989" s="24"/>
      <c r="G989" s="22"/>
      <c r="H989" s="23"/>
    </row>
    <row r="990" spans="1:8" ht="15.75">
      <c r="A990" s="7" t="s">
        <v>345</v>
      </c>
      <c r="B990" s="8">
        <v>44260</v>
      </c>
      <c r="C990" s="7" t="s">
        <v>346</v>
      </c>
      <c r="D990" s="7" t="s">
        <v>341</v>
      </c>
      <c r="E990" s="9">
        <v>2000000</v>
      </c>
      <c r="F990" s="24"/>
      <c r="G990" s="22"/>
      <c r="H990" s="23"/>
    </row>
    <row r="991" spans="1:8" ht="15.75">
      <c r="A991" s="7" t="s">
        <v>212</v>
      </c>
      <c r="B991" s="8">
        <v>44222</v>
      </c>
      <c r="C991" s="7" t="s">
        <v>213</v>
      </c>
      <c r="D991" s="7" t="s">
        <v>214</v>
      </c>
      <c r="E991" s="9">
        <v>926653.07</v>
      </c>
      <c r="F991" s="24"/>
      <c r="G991" s="22"/>
      <c r="H991" s="22"/>
    </row>
    <row r="992" spans="1:8" ht="15.75">
      <c r="A992" s="7" t="s">
        <v>488</v>
      </c>
      <c r="B992" s="8">
        <v>44273</v>
      </c>
      <c r="C992" s="7" t="s">
        <v>213</v>
      </c>
      <c r="D992" s="7" t="s">
        <v>489</v>
      </c>
      <c r="E992" s="9">
        <v>91925.06</v>
      </c>
      <c r="F992" s="24"/>
      <c r="G992" s="22"/>
      <c r="H992" s="22"/>
    </row>
    <row r="993" spans="1:8" ht="15.75">
      <c r="A993" s="7" t="s">
        <v>77</v>
      </c>
      <c r="B993" s="8">
        <v>44167</v>
      </c>
      <c r="C993" s="7" t="s">
        <v>78</v>
      </c>
      <c r="D993" s="7" t="s">
        <v>79</v>
      </c>
      <c r="E993" s="9">
        <v>1731182.99</v>
      </c>
      <c r="F993" s="24"/>
      <c r="G993" s="22"/>
      <c r="H993" s="23"/>
    </row>
    <row r="994" spans="1:8" ht="15.75">
      <c r="A994" s="7" t="s">
        <v>438</v>
      </c>
      <c r="B994" s="8">
        <v>44231</v>
      </c>
      <c r="C994" s="7" t="s">
        <v>439</v>
      </c>
      <c r="D994" s="7" t="s">
        <v>440</v>
      </c>
      <c r="E994" s="9">
        <v>332933.64</v>
      </c>
      <c r="F994" s="24"/>
      <c r="G994" s="22"/>
      <c r="H994" s="23"/>
    </row>
    <row r="995" spans="1:8" ht="15.75">
      <c r="A995" s="7" t="s">
        <v>441</v>
      </c>
      <c r="B995" s="8">
        <v>44231</v>
      </c>
      <c r="C995" s="7" t="s">
        <v>439</v>
      </c>
      <c r="D995" s="7" t="s">
        <v>442</v>
      </c>
      <c r="E995" s="9">
        <v>334767.35999999999</v>
      </c>
      <c r="F995" s="24"/>
      <c r="G995" s="22"/>
      <c r="H995" s="23"/>
    </row>
    <row r="996" spans="1:8" ht="15.75">
      <c r="A996" s="7" t="s">
        <v>443</v>
      </c>
      <c r="B996" s="8">
        <v>44231</v>
      </c>
      <c r="C996" s="7" t="s">
        <v>439</v>
      </c>
      <c r="D996" s="7" t="s">
        <v>444</v>
      </c>
      <c r="E996" s="9">
        <v>343397.23</v>
      </c>
      <c r="F996" s="24"/>
      <c r="G996" s="22"/>
      <c r="H996" s="23"/>
    </row>
    <row r="997" spans="1:8" ht="15.75">
      <c r="A997" s="7" t="s">
        <v>343</v>
      </c>
      <c r="B997" s="8">
        <v>44267</v>
      </c>
      <c r="C997" s="7" t="s">
        <v>344</v>
      </c>
      <c r="D997" s="7" t="s">
        <v>341</v>
      </c>
      <c r="E997" s="9">
        <v>3000000</v>
      </c>
      <c r="F997" s="24"/>
      <c r="G997" s="22"/>
      <c r="H997" s="23"/>
    </row>
    <row r="998" spans="1:8" ht="15.75">
      <c r="A998" s="7" t="s">
        <v>1329</v>
      </c>
      <c r="B998" s="8">
        <v>44299</v>
      </c>
      <c r="C998" s="7" t="s">
        <v>344</v>
      </c>
      <c r="D998" s="7" t="s">
        <v>341</v>
      </c>
      <c r="E998" s="9">
        <v>2000000</v>
      </c>
      <c r="F998" s="24"/>
      <c r="G998" s="22"/>
      <c r="H998" s="23"/>
    </row>
    <row r="999" spans="1:8" ht="15.75">
      <c r="A999" s="7"/>
      <c r="B999" s="8"/>
      <c r="C999" s="7"/>
      <c r="D999" s="7"/>
      <c r="E999" s="9"/>
      <c r="F999" s="24"/>
      <c r="G999" s="22"/>
      <c r="H999" s="23"/>
    </row>
    <row r="1000" spans="1:8" ht="15.75">
      <c r="A1000" s="7"/>
      <c r="B1000" s="8"/>
      <c r="C1000" s="7"/>
      <c r="D1000" s="7"/>
      <c r="E1000" s="9"/>
      <c r="F1000" s="24"/>
      <c r="G1000" s="22"/>
      <c r="H1000" s="23"/>
    </row>
    <row r="1001" spans="1:8" ht="15.75">
      <c r="A1001" s="10"/>
      <c r="B1001" s="27"/>
      <c r="C1001" s="7"/>
      <c r="D1001" s="7"/>
      <c r="E1001" s="9"/>
      <c r="F1001" s="24"/>
      <c r="G1001" s="22"/>
      <c r="H1001" s="23"/>
    </row>
    <row r="1002" spans="1:8" ht="47.25" customHeight="1">
      <c r="A1002" s="30" t="s">
        <v>1012</v>
      </c>
      <c r="B1002" s="8"/>
      <c r="C1002" s="7"/>
      <c r="D1002" s="11"/>
      <c r="E1002" s="13">
        <f>SUM(E8:E1001)</f>
        <v>1061868850.8652502</v>
      </c>
      <c r="F1002" s="22"/>
      <c r="G1002" s="22"/>
      <c r="H1002" s="23"/>
    </row>
    <row r="1003" spans="1:8" ht="15" customHeight="1">
      <c r="A1003" s="31"/>
      <c r="B1003" s="32"/>
      <c r="C1003" s="33"/>
      <c r="D1003" s="34"/>
      <c r="E1003" s="35"/>
    </row>
    <row r="1004" spans="1:8" ht="15" customHeight="1">
      <c r="A1004" s="31"/>
      <c r="B1004" s="32"/>
      <c r="C1004" s="33"/>
      <c r="D1004" s="34"/>
      <c r="E1004" s="35"/>
    </row>
    <row r="1005" spans="1:8" ht="15" customHeight="1">
      <c r="A1005" s="31"/>
      <c r="B1005" s="32"/>
      <c r="C1005" s="33"/>
      <c r="D1005" s="34"/>
      <c r="E1005" s="35"/>
    </row>
    <row r="1006" spans="1:8" ht="15" customHeight="1">
      <c r="A1006" s="31"/>
      <c r="B1006" s="32"/>
      <c r="C1006" s="33"/>
      <c r="D1006" s="34"/>
      <c r="E1006" s="35"/>
    </row>
    <row r="1007" spans="1:8" ht="15" customHeight="1">
      <c r="E1007" s="36"/>
    </row>
    <row r="1008" spans="1:8" ht="15" customHeight="1">
      <c r="E1008" s="36"/>
    </row>
    <row r="1009" spans="1:5" ht="15" customHeight="1">
      <c r="E1009" s="36"/>
    </row>
    <row r="1010" spans="1:5" ht="15" customHeight="1">
      <c r="E1010" s="36"/>
    </row>
    <row r="1011" spans="1:5" ht="15" customHeight="1">
      <c r="A1011" t="s">
        <v>1013</v>
      </c>
      <c r="D1011" s="37" t="s">
        <v>1014</v>
      </c>
      <c r="E1011" s="36" t="s">
        <v>1015</v>
      </c>
    </row>
    <row r="1012" spans="1:5" ht="15" customHeight="1">
      <c r="A1012" s="38" t="s">
        <v>1016</v>
      </c>
      <c r="B1012" s="39"/>
      <c r="C1012" s="40"/>
      <c r="D1012" s="39" t="s">
        <v>1017</v>
      </c>
      <c r="E1012" s="41" t="s">
        <v>1018</v>
      </c>
    </row>
    <row r="1013" spans="1:5" ht="15" customHeight="1">
      <c r="A1013" s="42" t="s">
        <v>1019</v>
      </c>
      <c r="B1013" s="42"/>
      <c r="C1013" s="40"/>
      <c r="D1013" s="43" t="s">
        <v>1020</v>
      </c>
      <c r="E1013" s="44" t="s">
        <v>1021</v>
      </c>
    </row>
    <row r="1014" spans="1:5" ht="15" customHeight="1">
      <c r="A1014" s="42" t="s">
        <v>1022</v>
      </c>
      <c r="D1014" s="43" t="s">
        <v>1023</v>
      </c>
      <c r="E1014" s="44" t="s">
        <v>1024</v>
      </c>
    </row>
    <row r="1015" spans="1:5" ht="15" customHeight="1">
      <c r="E1015" s="36"/>
    </row>
    <row r="1016" spans="1:5" ht="15" customHeight="1">
      <c r="E1016" s="36"/>
    </row>
    <row r="1017" spans="1:5" ht="15" customHeight="1">
      <c r="E1017" s="36"/>
    </row>
    <row r="1018" spans="1:5" ht="15" customHeight="1">
      <c r="E1018" s="36"/>
    </row>
    <row r="1019" spans="1:5" ht="15" customHeight="1">
      <c r="E1019" s="36"/>
    </row>
    <row r="1020" spans="1:5" ht="15" customHeight="1">
      <c r="E1020" s="36"/>
    </row>
    <row r="1021" spans="1:5" ht="15" customHeight="1">
      <c r="E1021" s="36"/>
    </row>
    <row r="1022" spans="1:5" ht="15" customHeight="1">
      <c r="E1022" s="36"/>
    </row>
    <row r="1023" spans="1:5" ht="15" customHeight="1">
      <c r="E1023" s="36"/>
    </row>
    <row r="1024" spans="1:5" ht="15" customHeight="1">
      <c r="E1024" s="36"/>
    </row>
    <row r="1025" spans="5:5" ht="15" customHeight="1">
      <c r="E1025" s="36"/>
    </row>
    <row r="1026" spans="5:5" ht="15" customHeight="1">
      <c r="E1026" s="36"/>
    </row>
    <row r="1027" spans="5:5" ht="15" customHeight="1">
      <c r="E1027" s="36"/>
    </row>
    <row r="1028" spans="5:5" ht="15" customHeight="1">
      <c r="E1028" s="36"/>
    </row>
    <row r="1029" spans="5:5" ht="15" customHeight="1">
      <c r="E1029" s="36"/>
    </row>
    <row r="1030" spans="5:5" ht="15" customHeight="1">
      <c r="E1030" s="36"/>
    </row>
    <row r="1031" spans="5:5" ht="15" customHeight="1">
      <c r="E1031" s="36"/>
    </row>
    <row r="1032" spans="5:5" ht="15" customHeight="1">
      <c r="E1032" s="36"/>
    </row>
    <row r="1033" spans="5:5" ht="15" customHeight="1">
      <c r="E1033" s="36"/>
    </row>
    <row r="1034" spans="5:5" ht="15" customHeight="1">
      <c r="E1034" s="36"/>
    </row>
    <row r="1035" spans="5:5" ht="15" customHeight="1">
      <c r="E1035" s="36"/>
    </row>
    <row r="1036" spans="5:5" ht="15" customHeight="1">
      <c r="E1036" s="36"/>
    </row>
    <row r="1037" spans="5:5" ht="15" customHeight="1">
      <c r="E1037" s="36"/>
    </row>
    <row r="1038" spans="5:5" ht="15" customHeight="1">
      <c r="E1038" s="36"/>
    </row>
    <row r="1039" spans="5:5" ht="15" customHeight="1">
      <c r="E1039" s="36"/>
    </row>
    <row r="1040" spans="5:5" ht="15" customHeight="1">
      <c r="E1040" s="36"/>
    </row>
    <row r="1041" spans="5:5" ht="15" customHeight="1">
      <c r="E1041" s="36"/>
    </row>
    <row r="1042" spans="5:5" ht="15" customHeight="1">
      <c r="E1042" s="36"/>
    </row>
    <row r="1043" spans="5:5" ht="15" customHeight="1">
      <c r="E1043" s="36"/>
    </row>
    <row r="1044" spans="5:5" ht="15" customHeight="1">
      <c r="E1044" s="36"/>
    </row>
    <row r="1045" spans="5:5" ht="15" customHeight="1">
      <c r="E1045" s="36"/>
    </row>
    <row r="1046" spans="5:5" ht="15" customHeight="1">
      <c r="E1046" s="36"/>
    </row>
    <row r="1047" spans="5:5" ht="15" customHeight="1">
      <c r="E1047" s="36"/>
    </row>
    <row r="1048" spans="5:5" ht="15" customHeight="1">
      <c r="E1048" s="36"/>
    </row>
    <row r="1049" spans="5:5" ht="15" customHeight="1">
      <c r="E1049" s="36"/>
    </row>
    <row r="1050" spans="5:5" ht="15" customHeight="1">
      <c r="E1050" s="36"/>
    </row>
    <row r="1051" spans="5:5" ht="15" customHeight="1">
      <c r="E1051" s="36"/>
    </row>
    <row r="1052" spans="5:5" ht="15" customHeight="1">
      <c r="E1052" s="36"/>
    </row>
    <row r="1053" spans="5:5" ht="15" customHeight="1">
      <c r="E1053" s="36"/>
    </row>
    <row r="1054" spans="5:5" ht="15" customHeight="1">
      <c r="E1054" s="36"/>
    </row>
    <row r="1055" spans="5:5" ht="15" customHeight="1">
      <c r="E1055" s="36"/>
    </row>
    <row r="1056" spans="5:5" ht="15" customHeight="1">
      <c r="E1056" s="36"/>
    </row>
    <row r="1057" spans="5:5" ht="15" customHeight="1">
      <c r="E1057" s="36"/>
    </row>
    <row r="1058" spans="5:5" ht="15" customHeight="1">
      <c r="E1058" s="36"/>
    </row>
    <row r="1059" spans="5:5" ht="15" customHeight="1">
      <c r="E1059" s="36"/>
    </row>
    <row r="1060" spans="5:5" ht="15" customHeight="1">
      <c r="E1060" s="36"/>
    </row>
    <row r="1061" spans="5:5" ht="15" customHeight="1">
      <c r="E1061" s="36"/>
    </row>
    <row r="1062" spans="5:5" ht="15" customHeight="1">
      <c r="E1062" s="36"/>
    </row>
    <row r="1063" spans="5:5" ht="15" customHeight="1">
      <c r="E1063" s="36"/>
    </row>
    <row r="1064" spans="5:5" ht="15" customHeight="1">
      <c r="E1064" s="36"/>
    </row>
    <row r="1065" spans="5:5" ht="15" customHeight="1">
      <c r="E1065" s="36"/>
    </row>
    <row r="1066" spans="5:5" ht="15" customHeight="1">
      <c r="E1066" s="36"/>
    </row>
    <row r="1067" spans="5:5" ht="15" customHeight="1">
      <c r="E1067" s="36"/>
    </row>
    <row r="1068" spans="5:5" ht="15" customHeight="1">
      <c r="E1068" s="36"/>
    </row>
    <row r="1069" spans="5:5" ht="15" customHeight="1">
      <c r="E1069" s="36"/>
    </row>
    <row r="1070" spans="5:5" ht="15" customHeight="1">
      <c r="E1070" s="36"/>
    </row>
    <row r="1071" spans="5:5" ht="15" customHeight="1">
      <c r="E1071" s="36"/>
    </row>
    <row r="1072" spans="5:5" ht="15" customHeight="1">
      <c r="E1072" s="36"/>
    </row>
    <row r="1073" spans="5:5" ht="15" customHeight="1">
      <c r="E1073" s="36"/>
    </row>
    <row r="1074" spans="5:5" ht="15" customHeight="1">
      <c r="E1074" s="36"/>
    </row>
    <row r="1075" spans="5:5" ht="15" customHeight="1">
      <c r="E1075" s="36"/>
    </row>
    <row r="1076" spans="5:5" ht="15" customHeight="1">
      <c r="E1076" s="36"/>
    </row>
    <row r="1077" spans="5:5" ht="15" customHeight="1">
      <c r="E1077" s="36"/>
    </row>
    <row r="1078" spans="5:5" ht="15" customHeight="1">
      <c r="E1078" s="36"/>
    </row>
    <row r="1079" spans="5:5" ht="15" customHeight="1">
      <c r="E1079" s="36"/>
    </row>
    <row r="1080" spans="5:5" ht="15" customHeight="1">
      <c r="E1080" s="36"/>
    </row>
    <row r="1081" spans="5:5" ht="15" customHeight="1">
      <c r="E1081" s="36"/>
    </row>
    <row r="1082" spans="5:5" ht="15" customHeight="1">
      <c r="E1082" s="36"/>
    </row>
    <row r="1083" spans="5:5" ht="15" customHeight="1">
      <c r="E1083" s="36"/>
    </row>
    <row r="1084" spans="5:5" ht="15" customHeight="1">
      <c r="E1084" s="36"/>
    </row>
    <row r="1085" spans="5:5" ht="15" customHeight="1">
      <c r="E1085" s="36"/>
    </row>
    <row r="1086" spans="5:5" ht="15" customHeight="1">
      <c r="E1086" s="36"/>
    </row>
    <row r="1087" spans="5:5" ht="15" customHeight="1">
      <c r="E1087" s="36"/>
    </row>
    <row r="1088" spans="5:5" ht="15" customHeight="1">
      <c r="E1088" s="36"/>
    </row>
    <row r="1089" spans="5:5" ht="15" customHeight="1">
      <c r="E1089" s="36"/>
    </row>
    <row r="1090" spans="5:5" ht="15" customHeight="1">
      <c r="E1090" s="36"/>
    </row>
    <row r="1091" spans="5:5" ht="15" customHeight="1">
      <c r="E1091" s="36"/>
    </row>
    <row r="1092" spans="5:5" ht="15" customHeight="1">
      <c r="E1092" s="36"/>
    </row>
    <row r="1093" spans="5:5" ht="15" customHeight="1">
      <c r="E1093" s="36"/>
    </row>
    <row r="1094" spans="5:5" ht="15" customHeight="1">
      <c r="E1094" s="36"/>
    </row>
    <row r="1095" spans="5:5" ht="15" customHeight="1">
      <c r="E1095" s="36"/>
    </row>
    <row r="1096" spans="5:5" ht="15" customHeight="1">
      <c r="E1096" s="36"/>
    </row>
    <row r="1097" spans="5:5" ht="15" customHeight="1">
      <c r="E1097" s="36"/>
    </row>
    <row r="1098" spans="5:5" ht="15" customHeight="1">
      <c r="E1098" s="36"/>
    </row>
    <row r="1099" spans="5:5" ht="15" customHeight="1">
      <c r="E1099" s="36"/>
    </row>
    <row r="1100" spans="5:5" ht="15" customHeight="1">
      <c r="E1100" s="36"/>
    </row>
    <row r="1101" spans="5:5" ht="15" customHeight="1">
      <c r="E1101" s="36"/>
    </row>
    <row r="1102" spans="5:5" ht="15" customHeight="1">
      <c r="E1102" s="36"/>
    </row>
    <row r="1103" spans="5:5" ht="15" customHeight="1">
      <c r="E1103" s="36"/>
    </row>
    <row r="1104" spans="5:5" ht="15" customHeight="1">
      <c r="E1104" s="36"/>
    </row>
    <row r="1105" spans="5:5" ht="15" customHeight="1">
      <c r="E1105" s="36"/>
    </row>
    <row r="1106" spans="5:5" ht="15" customHeight="1">
      <c r="E1106" s="36"/>
    </row>
    <row r="1107" spans="5:5" ht="15" customHeight="1">
      <c r="E1107" s="36"/>
    </row>
    <row r="1108" spans="5:5" ht="15" customHeight="1">
      <c r="E1108" s="36"/>
    </row>
    <row r="1109" spans="5:5" ht="15" customHeight="1">
      <c r="E1109" s="36"/>
    </row>
    <row r="1110" spans="5:5" ht="15" customHeight="1">
      <c r="E1110" s="36"/>
    </row>
    <row r="1111" spans="5:5" ht="15" customHeight="1">
      <c r="E1111" s="36"/>
    </row>
    <row r="1112" spans="5:5" ht="15" customHeight="1">
      <c r="E1112" s="36"/>
    </row>
    <row r="1113" spans="5:5" ht="15" customHeight="1">
      <c r="E1113" s="36"/>
    </row>
    <row r="1114" spans="5:5" ht="15" customHeight="1">
      <c r="E1114" s="36"/>
    </row>
    <row r="1115" spans="5:5" ht="15" customHeight="1">
      <c r="E1115" s="36"/>
    </row>
    <row r="1116" spans="5:5" ht="15" customHeight="1">
      <c r="E1116" s="36"/>
    </row>
    <row r="1117" spans="5:5" ht="15" customHeight="1">
      <c r="E1117" s="36"/>
    </row>
    <row r="1118" spans="5:5" ht="15" customHeight="1">
      <c r="E1118" s="36"/>
    </row>
    <row r="1119" spans="5:5" ht="15" customHeight="1">
      <c r="E1119" s="36"/>
    </row>
    <row r="1120" spans="5:5" ht="15" customHeight="1">
      <c r="E1120" s="36"/>
    </row>
    <row r="1121" spans="5:5" ht="15" customHeight="1">
      <c r="E1121" s="36"/>
    </row>
    <row r="1122" spans="5:5" ht="15" customHeight="1">
      <c r="E1122" s="36"/>
    </row>
    <row r="1123" spans="5:5" ht="15" customHeight="1">
      <c r="E1123" s="36"/>
    </row>
    <row r="1124" spans="5:5" ht="15" customHeight="1">
      <c r="E1124" s="36"/>
    </row>
    <row r="1125" spans="5:5" ht="15" customHeight="1">
      <c r="E1125" s="36"/>
    </row>
    <row r="1126" spans="5:5" ht="15" customHeight="1">
      <c r="E1126" s="36"/>
    </row>
    <row r="1127" spans="5:5" ht="15" customHeight="1">
      <c r="E1127" s="36"/>
    </row>
    <row r="1128" spans="5:5" ht="15" customHeight="1">
      <c r="E1128" s="36"/>
    </row>
    <row r="1129" spans="5:5" ht="15" customHeight="1">
      <c r="E1129" s="36"/>
    </row>
    <row r="1130" spans="5:5" ht="15" customHeight="1">
      <c r="E1130" s="36"/>
    </row>
    <row r="1131" spans="5:5" ht="15" customHeight="1">
      <c r="E1131" s="36"/>
    </row>
    <row r="1132" spans="5:5" ht="15" customHeight="1">
      <c r="E1132" s="36"/>
    </row>
    <row r="1133" spans="5:5" ht="15" customHeight="1">
      <c r="E1133" s="36"/>
    </row>
    <row r="1134" spans="5:5" ht="15" customHeight="1">
      <c r="E1134" s="36"/>
    </row>
    <row r="1135" spans="5:5" ht="15" customHeight="1">
      <c r="E1135" s="36"/>
    </row>
    <row r="1136" spans="5:5" ht="15" customHeight="1">
      <c r="E1136" s="36"/>
    </row>
    <row r="1137" spans="5:5" ht="15" customHeight="1">
      <c r="E1137" s="36"/>
    </row>
    <row r="1138" spans="5:5" ht="15" customHeight="1">
      <c r="E1138" s="36"/>
    </row>
    <row r="1139" spans="5:5" ht="15" customHeight="1">
      <c r="E1139" s="36"/>
    </row>
    <row r="1140" spans="5:5" ht="15" customHeight="1">
      <c r="E1140" s="36"/>
    </row>
    <row r="1141" spans="5:5" ht="15" customHeight="1">
      <c r="E1141" s="36"/>
    </row>
    <row r="1142" spans="5:5" ht="15" customHeight="1">
      <c r="E1142" s="36"/>
    </row>
    <row r="1143" spans="5:5" ht="15" customHeight="1">
      <c r="E1143" s="36"/>
    </row>
    <row r="1144" spans="5:5" ht="15" customHeight="1">
      <c r="E1144" s="36"/>
    </row>
    <row r="1145" spans="5:5" ht="15" customHeight="1">
      <c r="E1145" s="36"/>
    </row>
    <row r="1146" spans="5:5" ht="15" customHeight="1">
      <c r="E1146" s="36"/>
    </row>
    <row r="1147" spans="5:5" ht="15" customHeight="1">
      <c r="E1147" s="36"/>
    </row>
    <row r="1148" spans="5:5" ht="15" customHeight="1">
      <c r="E1148" s="36"/>
    </row>
    <row r="1149" spans="5:5" ht="15" customHeight="1">
      <c r="E1149" s="36"/>
    </row>
    <row r="1150" spans="5:5" ht="15" customHeight="1">
      <c r="E1150" s="36"/>
    </row>
    <row r="1151" spans="5:5" ht="15" customHeight="1">
      <c r="E1151" s="36"/>
    </row>
    <row r="1152" spans="5:5" ht="15" customHeight="1">
      <c r="E1152" s="36"/>
    </row>
    <row r="1153" spans="5:5" ht="15" customHeight="1">
      <c r="E1153" s="36"/>
    </row>
    <row r="1154" spans="5:5" ht="15" customHeight="1">
      <c r="E1154" s="36"/>
    </row>
    <row r="1155" spans="5:5" ht="15" customHeight="1">
      <c r="E1155" s="36"/>
    </row>
    <row r="1156" spans="5:5" ht="15" customHeight="1">
      <c r="E1156" s="36"/>
    </row>
    <row r="1157" spans="5:5" ht="15" customHeight="1">
      <c r="E1157" s="36"/>
    </row>
    <row r="1158" spans="5:5" ht="15" customHeight="1">
      <c r="E1158" s="36"/>
    </row>
    <row r="1159" spans="5:5" ht="15" customHeight="1">
      <c r="E1159" s="36"/>
    </row>
    <row r="1160" spans="5:5" ht="15" customHeight="1">
      <c r="E1160" s="36"/>
    </row>
    <row r="1161" spans="5:5" ht="15" customHeight="1">
      <c r="E1161" s="36"/>
    </row>
    <row r="1162" spans="5:5" ht="15" customHeight="1">
      <c r="E1162" s="36"/>
    </row>
    <row r="1163" spans="5:5" ht="15" customHeight="1">
      <c r="E1163" s="36"/>
    </row>
    <row r="1164" spans="5:5" ht="15" customHeight="1">
      <c r="E1164" s="36"/>
    </row>
    <row r="1165" spans="5:5" ht="15" customHeight="1">
      <c r="E1165" s="36"/>
    </row>
    <row r="1166" spans="5:5" ht="15" customHeight="1">
      <c r="E1166" s="36"/>
    </row>
    <row r="1167" spans="5:5" ht="15" customHeight="1">
      <c r="E1167" s="36"/>
    </row>
    <row r="1168" spans="5:5" ht="15" customHeight="1">
      <c r="E1168" s="36"/>
    </row>
    <row r="1169" spans="5:5" ht="15" customHeight="1">
      <c r="E1169" s="36"/>
    </row>
    <row r="1170" spans="5:5" ht="15" customHeight="1">
      <c r="E1170" s="36"/>
    </row>
    <row r="1171" spans="5:5" ht="15" customHeight="1">
      <c r="E1171" s="36"/>
    </row>
    <row r="1172" spans="5:5" ht="15" customHeight="1">
      <c r="E1172" s="36"/>
    </row>
    <row r="1173" spans="5:5" ht="15" customHeight="1">
      <c r="E1173" s="36"/>
    </row>
    <row r="1174" spans="5:5" ht="15" customHeight="1">
      <c r="E1174" s="36"/>
    </row>
    <row r="1175" spans="5:5" ht="15" customHeight="1">
      <c r="E1175" s="36"/>
    </row>
    <row r="1176" spans="5:5" ht="15" customHeight="1">
      <c r="E1176" s="36"/>
    </row>
    <row r="1177" spans="5:5" ht="15" customHeight="1">
      <c r="E1177" s="36"/>
    </row>
    <row r="1178" spans="5:5" ht="15" customHeight="1">
      <c r="E1178" s="36"/>
    </row>
    <row r="1179" spans="5:5" ht="15" customHeight="1">
      <c r="E1179" s="36"/>
    </row>
    <row r="1180" spans="5:5" ht="15" customHeight="1">
      <c r="E1180" s="36"/>
    </row>
    <row r="1181" spans="5:5" ht="15" customHeight="1">
      <c r="E1181" s="36"/>
    </row>
    <row r="1182" spans="5:5" ht="15" customHeight="1">
      <c r="E1182" s="36"/>
    </row>
    <row r="1183" spans="5:5" ht="15" customHeight="1">
      <c r="E1183" s="36"/>
    </row>
    <row r="1184" spans="5:5" ht="15" customHeight="1">
      <c r="E1184" s="36"/>
    </row>
    <row r="1185" spans="5:5" ht="15" customHeight="1">
      <c r="E1185" s="36"/>
    </row>
    <row r="1186" spans="5:5" ht="15" customHeight="1">
      <c r="E1186" s="36"/>
    </row>
    <row r="1187" spans="5:5" ht="15" customHeight="1">
      <c r="E1187" s="36"/>
    </row>
    <row r="1188" spans="5:5" ht="15" customHeight="1">
      <c r="E1188" s="36"/>
    </row>
    <row r="1189" spans="5:5" ht="15" customHeight="1">
      <c r="E1189" s="36"/>
    </row>
    <row r="1190" spans="5:5" ht="15" customHeight="1">
      <c r="E1190" s="36"/>
    </row>
    <row r="1191" spans="5:5" ht="15" customHeight="1">
      <c r="E1191" s="36"/>
    </row>
    <row r="1192" spans="5:5" ht="15" customHeight="1">
      <c r="E1192" s="36"/>
    </row>
    <row r="1193" spans="5:5" ht="15" customHeight="1">
      <c r="E1193" s="36"/>
    </row>
    <row r="1194" spans="5:5" ht="15" customHeight="1">
      <c r="E1194" s="36"/>
    </row>
    <row r="1195" spans="5:5" ht="15" customHeight="1">
      <c r="E1195" s="36"/>
    </row>
    <row r="1196" spans="5:5" ht="15" customHeight="1">
      <c r="E1196" s="36"/>
    </row>
    <row r="1197" spans="5:5" ht="15" customHeight="1">
      <c r="E1197" s="36"/>
    </row>
    <row r="1198" spans="5:5" ht="15" customHeight="1">
      <c r="E1198" s="36"/>
    </row>
    <row r="1199" spans="5:5" ht="15" customHeight="1">
      <c r="E1199" s="36"/>
    </row>
    <row r="1200" spans="5:5" ht="15" customHeight="1">
      <c r="E1200" s="36"/>
    </row>
    <row r="1201" spans="5:5" ht="15" customHeight="1">
      <c r="E1201" s="36"/>
    </row>
    <row r="1202" spans="5:5" ht="15" customHeight="1">
      <c r="E1202" s="36"/>
    </row>
    <row r="1203" spans="5:5" ht="15" customHeight="1">
      <c r="E1203" s="36"/>
    </row>
    <row r="1204" spans="5:5" ht="15" customHeight="1">
      <c r="E1204" s="36"/>
    </row>
    <row r="1205" spans="5:5" ht="15" customHeight="1">
      <c r="E1205" s="36"/>
    </row>
    <row r="1206" spans="5:5" ht="15" customHeight="1">
      <c r="E1206" s="36"/>
    </row>
    <row r="1207" spans="5:5" ht="15" customHeight="1">
      <c r="E1207" s="36"/>
    </row>
    <row r="1208" spans="5:5" ht="15" customHeight="1">
      <c r="E1208" s="36"/>
    </row>
    <row r="1209" spans="5:5" ht="15" customHeight="1">
      <c r="E1209" s="36"/>
    </row>
    <row r="1210" spans="5:5" ht="15" customHeight="1">
      <c r="E1210" s="36"/>
    </row>
    <row r="1211" spans="5:5" ht="15" customHeight="1">
      <c r="E1211" s="36"/>
    </row>
    <row r="1212" spans="5:5" ht="15" customHeight="1">
      <c r="E1212" s="36"/>
    </row>
    <row r="1213" spans="5:5" ht="15" customHeight="1">
      <c r="E1213" s="36"/>
    </row>
    <row r="1214" spans="5:5" ht="15" customHeight="1">
      <c r="E1214" s="36"/>
    </row>
    <row r="1215" spans="5:5" ht="15" customHeight="1">
      <c r="E1215" s="36"/>
    </row>
    <row r="1216" spans="5:5" ht="15" customHeight="1">
      <c r="E1216" s="36"/>
    </row>
    <row r="1217" spans="5:5" ht="15" customHeight="1">
      <c r="E1217" s="36"/>
    </row>
    <row r="1218" spans="5:5" ht="15" customHeight="1">
      <c r="E1218" s="36"/>
    </row>
    <row r="1219" spans="5:5" ht="15" customHeight="1">
      <c r="E1219" s="36"/>
    </row>
    <row r="1220" spans="5:5" ht="15" customHeight="1">
      <c r="E1220" s="36"/>
    </row>
    <row r="1221" spans="5:5" ht="15" customHeight="1">
      <c r="E1221" s="36"/>
    </row>
    <row r="1222" spans="5:5" ht="15" customHeight="1">
      <c r="E1222" s="36"/>
    </row>
    <row r="1223" spans="5:5" ht="15" customHeight="1">
      <c r="E1223" s="36"/>
    </row>
    <row r="1224" spans="5:5" ht="15" customHeight="1">
      <c r="E1224" s="36"/>
    </row>
    <row r="1225" spans="5:5" ht="15" customHeight="1">
      <c r="E1225" s="36"/>
    </row>
    <row r="1226" spans="5:5" ht="15" customHeight="1">
      <c r="E1226" s="36"/>
    </row>
    <row r="1227" spans="5:5" ht="15" customHeight="1">
      <c r="E1227" s="36"/>
    </row>
    <row r="1228" spans="5:5" ht="15" customHeight="1">
      <c r="E1228" s="36"/>
    </row>
    <row r="1229" spans="5:5" ht="15" customHeight="1">
      <c r="E1229" s="36"/>
    </row>
    <row r="1230" spans="5:5" ht="15" customHeight="1">
      <c r="E1230" s="36"/>
    </row>
    <row r="1231" spans="5:5" ht="15" customHeight="1">
      <c r="E1231" s="36"/>
    </row>
    <row r="1232" spans="5:5" ht="15" customHeight="1">
      <c r="E1232" s="36"/>
    </row>
    <row r="1233" spans="5:5" ht="15" customHeight="1">
      <c r="E1233" s="36"/>
    </row>
    <row r="1234" spans="5:5" ht="15" customHeight="1">
      <c r="E1234" s="36"/>
    </row>
    <row r="1235" spans="5:5" ht="15" customHeight="1">
      <c r="E1235" s="36"/>
    </row>
    <row r="1236" spans="5:5" ht="15" customHeight="1">
      <c r="E1236" s="36"/>
    </row>
    <row r="1237" spans="5:5" ht="15" customHeight="1">
      <c r="E1237" s="36"/>
    </row>
    <row r="1238" spans="5:5" ht="15" customHeight="1">
      <c r="E1238" s="36"/>
    </row>
    <row r="1239" spans="5:5" ht="15" customHeight="1">
      <c r="E1239" s="36"/>
    </row>
    <row r="1240" spans="5:5" ht="15" customHeight="1">
      <c r="E1240" s="36"/>
    </row>
    <row r="1241" spans="5:5" ht="15" customHeight="1">
      <c r="E1241" s="36"/>
    </row>
    <row r="1242" spans="5:5" ht="15" customHeight="1">
      <c r="E1242" s="36"/>
    </row>
    <row r="1243" spans="5:5" ht="15" customHeight="1">
      <c r="E1243" s="36"/>
    </row>
    <row r="1244" spans="5:5" ht="15" customHeight="1">
      <c r="E1244" s="36"/>
    </row>
    <row r="1245" spans="5:5" ht="15" customHeight="1">
      <c r="E1245" s="36"/>
    </row>
    <row r="1246" spans="5:5" ht="15" customHeight="1">
      <c r="E1246" s="36"/>
    </row>
    <row r="1247" spans="5:5" ht="15" customHeight="1">
      <c r="E1247" s="36"/>
    </row>
    <row r="1248" spans="5:5" ht="15" customHeight="1">
      <c r="E1248" s="36"/>
    </row>
    <row r="1249" spans="5:5" ht="15" customHeight="1">
      <c r="E1249" s="36"/>
    </row>
    <row r="1250" spans="5:5" ht="15" customHeight="1">
      <c r="E1250" s="36"/>
    </row>
    <row r="1251" spans="5:5" ht="15" customHeight="1">
      <c r="E1251" s="36"/>
    </row>
    <row r="1252" spans="5:5" ht="15" customHeight="1">
      <c r="E1252" s="36"/>
    </row>
    <row r="1253" spans="5:5" ht="15" customHeight="1">
      <c r="E1253" s="36"/>
    </row>
    <row r="1254" spans="5:5" ht="15" customHeight="1">
      <c r="E1254" s="36"/>
    </row>
    <row r="1255" spans="5:5" ht="15" customHeight="1">
      <c r="E1255" s="36"/>
    </row>
    <row r="1256" spans="5:5" ht="15" customHeight="1">
      <c r="E1256" s="36"/>
    </row>
    <row r="1257" spans="5:5" ht="15" customHeight="1">
      <c r="E1257" s="36"/>
    </row>
    <row r="1258" spans="5:5" ht="15" customHeight="1">
      <c r="E1258" s="36"/>
    </row>
    <row r="1259" spans="5:5" ht="15" customHeight="1">
      <c r="E1259" s="36"/>
    </row>
    <row r="1260" spans="5:5" ht="15" customHeight="1">
      <c r="E1260" s="36"/>
    </row>
    <row r="1261" spans="5:5" ht="15" customHeight="1">
      <c r="E1261" s="36"/>
    </row>
    <row r="1262" spans="5:5" ht="15" customHeight="1">
      <c r="E1262" s="36"/>
    </row>
    <row r="1263" spans="5:5" ht="15" customHeight="1">
      <c r="E1263" s="36"/>
    </row>
    <row r="1264" spans="5:5" ht="15" customHeight="1">
      <c r="E1264" s="36"/>
    </row>
    <row r="1265" spans="5:5" ht="15" customHeight="1">
      <c r="E1265" s="36"/>
    </row>
    <row r="1266" spans="5:5" ht="15" customHeight="1">
      <c r="E1266" s="36"/>
    </row>
    <row r="1267" spans="5:5" ht="15" customHeight="1">
      <c r="E1267" s="36"/>
    </row>
    <row r="1268" spans="5:5" ht="15" customHeight="1">
      <c r="E1268" s="36"/>
    </row>
    <row r="1269" spans="5:5" ht="15" customHeight="1">
      <c r="E1269" s="36"/>
    </row>
    <row r="1270" spans="5:5" ht="15" customHeight="1">
      <c r="E1270" s="36"/>
    </row>
    <row r="1271" spans="5:5" ht="15" customHeight="1">
      <c r="E1271" s="36"/>
    </row>
    <row r="1272" spans="5:5" ht="15" customHeight="1">
      <c r="E1272" s="36"/>
    </row>
    <row r="1273" spans="5:5" ht="15" customHeight="1">
      <c r="E1273" s="36"/>
    </row>
    <row r="1274" spans="5:5" ht="15" customHeight="1">
      <c r="E1274" s="36"/>
    </row>
    <row r="1275" spans="5:5" ht="15" customHeight="1">
      <c r="E1275" s="36"/>
    </row>
    <row r="1276" spans="5:5" ht="15" customHeight="1">
      <c r="E1276" s="36"/>
    </row>
    <row r="1277" spans="5:5" ht="15" customHeight="1">
      <c r="E1277" s="36"/>
    </row>
    <row r="1278" spans="5:5" ht="15" customHeight="1">
      <c r="E1278" s="36"/>
    </row>
    <row r="1279" spans="5:5" ht="15" customHeight="1">
      <c r="E1279" s="36"/>
    </row>
    <row r="1280" spans="5:5" ht="15" customHeight="1">
      <c r="E1280" s="36"/>
    </row>
    <row r="1281" spans="5:5" ht="15" customHeight="1">
      <c r="E1281" s="36"/>
    </row>
    <row r="1282" spans="5:5" ht="15" customHeight="1">
      <c r="E1282" s="36"/>
    </row>
    <row r="1283" spans="5:5" ht="15" customHeight="1">
      <c r="E1283" s="36"/>
    </row>
    <row r="1284" spans="5:5" ht="15" customHeight="1">
      <c r="E1284" s="36"/>
    </row>
    <row r="1285" spans="5:5" ht="15" customHeight="1">
      <c r="E1285" s="36"/>
    </row>
    <row r="1286" spans="5:5" ht="15" customHeight="1">
      <c r="E1286" s="36"/>
    </row>
    <row r="1287" spans="5:5" ht="15" customHeight="1">
      <c r="E1287" s="36"/>
    </row>
    <row r="1288" spans="5:5" ht="15" customHeight="1">
      <c r="E1288" s="36"/>
    </row>
    <row r="1289" spans="5:5" ht="15" customHeight="1">
      <c r="E1289" s="36"/>
    </row>
    <row r="1290" spans="5:5" ht="15" customHeight="1">
      <c r="E1290" s="36"/>
    </row>
    <row r="1291" spans="5:5" ht="15" customHeight="1">
      <c r="E1291" s="36"/>
    </row>
    <row r="1292" spans="5:5" ht="15" customHeight="1">
      <c r="E1292" s="36"/>
    </row>
    <row r="1293" spans="5:5" ht="15" customHeight="1">
      <c r="E1293" s="36"/>
    </row>
    <row r="1294" spans="5:5" ht="15" customHeight="1">
      <c r="E1294" s="36"/>
    </row>
    <row r="1295" spans="5:5" ht="15" customHeight="1">
      <c r="E1295" s="36"/>
    </row>
    <row r="1296" spans="5:5" ht="15" customHeight="1">
      <c r="E1296" s="36"/>
    </row>
    <row r="1297" spans="5:5" ht="15" customHeight="1">
      <c r="E1297" s="36"/>
    </row>
    <row r="1298" spans="5:5" ht="15" customHeight="1">
      <c r="E1298" s="36"/>
    </row>
    <row r="1299" spans="5:5" ht="15" customHeight="1">
      <c r="E1299" s="36"/>
    </row>
    <row r="1300" spans="5:5" ht="15" customHeight="1">
      <c r="E1300" s="36"/>
    </row>
    <row r="1301" spans="5:5" ht="15" customHeight="1">
      <c r="E1301" s="36"/>
    </row>
    <row r="1302" spans="5:5" ht="15" customHeight="1">
      <c r="E1302" s="36"/>
    </row>
    <row r="1303" spans="5:5" ht="15" customHeight="1">
      <c r="E1303" s="36"/>
    </row>
    <row r="1304" spans="5:5" ht="15" customHeight="1">
      <c r="E1304" s="36"/>
    </row>
    <row r="1305" spans="5:5" ht="15" customHeight="1">
      <c r="E1305" s="36"/>
    </row>
    <row r="1306" spans="5:5" ht="15" customHeight="1">
      <c r="E1306" s="36"/>
    </row>
    <row r="1307" spans="5:5" ht="15" customHeight="1">
      <c r="E1307" s="36"/>
    </row>
    <row r="1308" spans="5:5" ht="15" customHeight="1">
      <c r="E1308" s="36"/>
    </row>
    <row r="1309" spans="5:5" ht="15" customHeight="1">
      <c r="E1309" s="36"/>
    </row>
    <row r="1310" spans="5:5" ht="15" customHeight="1">
      <c r="E1310" s="36"/>
    </row>
    <row r="1311" spans="5:5" ht="15" customHeight="1">
      <c r="E1311" s="36"/>
    </row>
    <row r="1312" spans="5:5" ht="15" customHeight="1">
      <c r="E1312" s="36"/>
    </row>
    <row r="1313" spans="5:5" ht="15" customHeight="1">
      <c r="E1313" s="36"/>
    </row>
    <row r="1314" spans="5:5" ht="15" customHeight="1">
      <c r="E1314" s="36"/>
    </row>
    <row r="1315" spans="5:5" ht="15" customHeight="1">
      <c r="E1315" s="36"/>
    </row>
    <row r="1316" spans="5:5" ht="15" customHeight="1">
      <c r="E1316" s="36"/>
    </row>
    <row r="1317" spans="5:5" ht="15" customHeight="1">
      <c r="E1317" s="36"/>
    </row>
    <row r="1318" spans="5:5" ht="15" customHeight="1">
      <c r="E1318" s="36"/>
    </row>
    <row r="1319" spans="5:5" ht="15" customHeight="1">
      <c r="E1319" s="36"/>
    </row>
    <row r="1320" spans="5:5" ht="15" customHeight="1">
      <c r="E1320" s="36"/>
    </row>
    <row r="1321" spans="5:5" ht="15" customHeight="1">
      <c r="E1321" s="36"/>
    </row>
    <row r="1322" spans="5:5" ht="15" customHeight="1">
      <c r="E1322" s="36"/>
    </row>
    <row r="1323" spans="5:5" ht="15" customHeight="1">
      <c r="E1323" s="36"/>
    </row>
    <row r="1324" spans="5:5" ht="15" customHeight="1">
      <c r="E1324" s="36"/>
    </row>
    <row r="1325" spans="5:5" ht="15" customHeight="1">
      <c r="E1325" s="36"/>
    </row>
    <row r="1326" spans="5:5" ht="15" customHeight="1">
      <c r="E1326" s="36"/>
    </row>
    <row r="1327" spans="5:5" ht="15" customHeight="1">
      <c r="E1327" s="36"/>
    </row>
    <row r="1328" spans="5:5" ht="15" customHeight="1">
      <c r="E1328" s="36"/>
    </row>
    <row r="1329" spans="5:5" ht="15" customHeight="1">
      <c r="E1329" s="36"/>
    </row>
    <row r="1330" spans="5:5" ht="15" customHeight="1">
      <c r="E1330" s="36"/>
    </row>
    <row r="1331" spans="5:5" ht="15" customHeight="1">
      <c r="E1331" s="36"/>
    </row>
    <row r="1332" spans="5:5" ht="15" customHeight="1">
      <c r="E1332" s="36"/>
    </row>
    <row r="1333" spans="5:5" ht="15" customHeight="1">
      <c r="E1333" s="36"/>
    </row>
    <row r="1334" spans="5:5" ht="15" customHeight="1">
      <c r="E1334" s="36"/>
    </row>
    <row r="1335" spans="5:5" ht="15" customHeight="1">
      <c r="E1335" s="36"/>
    </row>
    <row r="1336" spans="5:5" ht="15" customHeight="1">
      <c r="E1336" s="36"/>
    </row>
    <row r="1337" spans="5:5" ht="15" customHeight="1">
      <c r="E1337" s="36"/>
    </row>
    <row r="1338" spans="5:5" ht="15" customHeight="1">
      <c r="E1338" s="36"/>
    </row>
    <row r="1339" spans="5:5" ht="15" customHeight="1">
      <c r="E1339" s="36"/>
    </row>
    <row r="1340" spans="5:5" ht="15" customHeight="1">
      <c r="E1340" s="36"/>
    </row>
    <row r="1341" spans="5:5" ht="15" customHeight="1">
      <c r="E1341" s="36"/>
    </row>
    <row r="1342" spans="5:5" ht="15" customHeight="1">
      <c r="E1342" s="36"/>
    </row>
    <row r="1343" spans="5:5" ht="15" customHeight="1">
      <c r="E1343" s="36"/>
    </row>
    <row r="1344" spans="5:5" ht="15" customHeight="1">
      <c r="E1344" s="36"/>
    </row>
    <row r="1345" spans="5:5" ht="15" customHeight="1">
      <c r="E1345" s="36"/>
    </row>
    <row r="1346" spans="5:5" ht="15" customHeight="1">
      <c r="E1346" s="36"/>
    </row>
    <row r="1347" spans="5:5" ht="15" customHeight="1">
      <c r="E1347" s="36"/>
    </row>
    <row r="1348" spans="5:5" ht="15" customHeight="1">
      <c r="E1348" s="36"/>
    </row>
    <row r="1349" spans="5:5" ht="15" customHeight="1">
      <c r="E1349" s="36"/>
    </row>
    <row r="1350" spans="5:5" ht="15" customHeight="1">
      <c r="E1350" s="36"/>
    </row>
    <row r="1351" spans="5:5" ht="15" customHeight="1">
      <c r="E1351" s="36"/>
    </row>
    <row r="1352" spans="5:5" ht="15" customHeight="1">
      <c r="E1352" s="36"/>
    </row>
    <row r="1353" spans="5:5" ht="15" customHeight="1">
      <c r="E1353" s="36"/>
    </row>
    <row r="1354" spans="5:5" ht="15" customHeight="1">
      <c r="E1354" s="36"/>
    </row>
    <row r="1355" spans="5:5" ht="15" customHeight="1">
      <c r="E1355" s="36"/>
    </row>
    <row r="1356" spans="5:5" ht="15" customHeight="1">
      <c r="E1356" s="36"/>
    </row>
    <row r="1357" spans="5:5" ht="15" customHeight="1">
      <c r="E1357" s="36"/>
    </row>
    <row r="1358" spans="5:5" ht="15" customHeight="1">
      <c r="E1358" s="36"/>
    </row>
    <row r="1359" spans="5:5" ht="15" customHeight="1">
      <c r="E1359" s="36"/>
    </row>
    <row r="1360" spans="5:5" ht="15" customHeight="1">
      <c r="E1360" s="36"/>
    </row>
    <row r="1361" spans="5:5" ht="15" customHeight="1">
      <c r="E1361" s="36"/>
    </row>
    <row r="1362" spans="5:5" ht="15" customHeight="1">
      <c r="E1362" s="36"/>
    </row>
    <row r="1363" spans="5:5" ht="15" customHeight="1">
      <c r="E1363" s="36"/>
    </row>
    <row r="1364" spans="5:5" ht="15" customHeight="1">
      <c r="E1364" s="36"/>
    </row>
    <row r="1365" spans="5:5" ht="15" customHeight="1">
      <c r="E1365" s="36"/>
    </row>
    <row r="1366" spans="5:5" ht="15" customHeight="1">
      <c r="E1366" s="36"/>
    </row>
    <row r="1367" spans="5:5" ht="15" customHeight="1">
      <c r="E1367" s="36"/>
    </row>
    <row r="1368" spans="5:5" ht="15" customHeight="1">
      <c r="E1368" s="36"/>
    </row>
    <row r="1369" spans="5:5" ht="15" customHeight="1">
      <c r="E1369" s="36"/>
    </row>
    <row r="1370" spans="5:5" ht="15" customHeight="1">
      <c r="E1370" s="36"/>
    </row>
    <row r="1371" spans="5:5" ht="15" customHeight="1">
      <c r="E1371" s="36"/>
    </row>
    <row r="1372" spans="5:5" ht="15" customHeight="1">
      <c r="E1372" s="36"/>
    </row>
    <row r="1373" spans="5:5" ht="15" customHeight="1">
      <c r="E1373" s="36"/>
    </row>
    <row r="1374" spans="5:5" ht="15" customHeight="1">
      <c r="E1374" s="36"/>
    </row>
    <row r="1375" spans="5:5" ht="15" customHeight="1">
      <c r="E1375" s="36"/>
    </row>
    <row r="1376" spans="5:5" ht="15" customHeight="1">
      <c r="E1376" s="36"/>
    </row>
    <row r="1377" spans="5:5" ht="15" customHeight="1">
      <c r="E1377" s="36"/>
    </row>
    <row r="1378" spans="5:5" ht="15" customHeight="1">
      <c r="E1378" s="36"/>
    </row>
    <row r="1379" spans="5:5" ht="15" customHeight="1">
      <c r="E1379" s="36"/>
    </row>
    <row r="1380" spans="5:5" ht="15" customHeight="1">
      <c r="E1380" s="36"/>
    </row>
    <row r="1381" spans="5:5" ht="15" customHeight="1">
      <c r="E1381" s="36"/>
    </row>
    <row r="1382" spans="5:5" ht="15" customHeight="1">
      <c r="E1382" s="36"/>
    </row>
    <row r="1383" spans="5:5" ht="15" customHeight="1">
      <c r="E1383" s="36"/>
    </row>
    <row r="1384" spans="5:5" ht="15" customHeight="1">
      <c r="E1384" s="36"/>
    </row>
    <row r="1385" spans="5:5" ht="15" customHeight="1">
      <c r="E1385" s="36"/>
    </row>
    <row r="1386" spans="5:5" ht="15" customHeight="1">
      <c r="E1386" s="36"/>
    </row>
    <row r="1387" spans="5:5" ht="15" customHeight="1">
      <c r="E1387" s="36"/>
    </row>
    <row r="1388" spans="5:5" ht="15" customHeight="1">
      <c r="E1388" s="36"/>
    </row>
    <row r="1389" spans="5:5" ht="15" customHeight="1">
      <c r="E1389" s="36"/>
    </row>
    <row r="1390" spans="5:5" ht="15" customHeight="1">
      <c r="E1390" s="36"/>
    </row>
    <row r="1391" spans="5:5" ht="15" customHeight="1">
      <c r="E1391" s="36"/>
    </row>
    <row r="1392" spans="5:5" ht="15" customHeight="1">
      <c r="E1392" s="36"/>
    </row>
    <row r="1393" spans="5:5" ht="15" customHeight="1">
      <c r="E1393" s="36"/>
    </row>
    <row r="1394" spans="5:5" ht="15" customHeight="1">
      <c r="E1394" s="36"/>
    </row>
    <row r="1395" spans="5:5" ht="15" customHeight="1">
      <c r="E1395" s="36"/>
    </row>
    <row r="1396" spans="5:5" ht="15" customHeight="1">
      <c r="E1396" s="36"/>
    </row>
    <row r="1397" spans="5:5" ht="15" customHeight="1">
      <c r="E1397" s="36"/>
    </row>
    <row r="1398" spans="5:5" ht="15" customHeight="1">
      <c r="E1398" s="36"/>
    </row>
    <row r="1399" spans="5:5" ht="15" customHeight="1">
      <c r="E1399" s="36"/>
    </row>
    <row r="1400" spans="5:5" ht="15" customHeight="1">
      <c r="E1400" s="36"/>
    </row>
    <row r="1401" spans="5:5" ht="15" customHeight="1">
      <c r="E1401" s="36"/>
    </row>
    <row r="1402" spans="5:5" ht="15" customHeight="1">
      <c r="E1402" s="36"/>
    </row>
    <row r="1403" spans="5:5" ht="15" customHeight="1">
      <c r="E1403" s="36"/>
    </row>
    <row r="1404" spans="5:5" ht="15" customHeight="1">
      <c r="E1404" s="36"/>
    </row>
    <row r="1405" spans="5:5" ht="15" customHeight="1">
      <c r="E1405" s="36"/>
    </row>
    <row r="1406" spans="5:5" ht="15" customHeight="1">
      <c r="E1406" s="36"/>
    </row>
    <row r="1407" spans="5:5" ht="15" customHeight="1">
      <c r="E1407" s="36"/>
    </row>
    <row r="1408" spans="5:5" ht="15" customHeight="1">
      <c r="E1408" s="36"/>
    </row>
    <row r="1409" spans="5:5" ht="15" customHeight="1">
      <c r="E1409" s="36"/>
    </row>
    <row r="1410" spans="5:5" ht="15" customHeight="1">
      <c r="E1410" s="36"/>
    </row>
    <row r="1411" spans="5:5" ht="15" customHeight="1">
      <c r="E1411" s="36"/>
    </row>
    <row r="1412" spans="5:5" ht="15" customHeight="1">
      <c r="E1412" s="36"/>
    </row>
    <row r="1413" spans="5:5" ht="15" customHeight="1">
      <c r="E1413" s="36"/>
    </row>
    <row r="1414" spans="5:5" ht="15" customHeight="1">
      <c r="E1414" s="36"/>
    </row>
    <row r="1415" spans="5:5" ht="15" customHeight="1">
      <c r="E1415" s="36"/>
    </row>
    <row r="1416" spans="5:5" ht="15" customHeight="1">
      <c r="E1416" s="36"/>
    </row>
    <row r="1417" spans="5:5" ht="15" customHeight="1">
      <c r="E1417" s="36"/>
    </row>
    <row r="1418" spans="5:5" ht="15" customHeight="1">
      <c r="E1418" s="36"/>
    </row>
    <row r="1419" spans="5:5" ht="15" customHeight="1">
      <c r="E1419" s="36"/>
    </row>
    <row r="1420" spans="5:5" ht="15" customHeight="1">
      <c r="E1420" s="36"/>
    </row>
    <row r="1421" spans="5:5" ht="15" customHeight="1">
      <c r="E1421" s="36"/>
    </row>
    <row r="1422" spans="5:5" ht="15" customHeight="1">
      <c r="E1422" s="36"/>
    </row>
    <row r="1423" spans="5:5" ht="15" customHeight="1">
      <c r="E1423" s="36"/>
    </row>
    <row r="1424" spans="5:5" ht="15" customHeight="1">
      <c r="E1424" s="36"/>
    </row>
    <row r="1425" spans="5:5" ht="15" customHeight="1">
      <c r="E1425" s="36"/>
    </row>
    <row r="1426" spans="5:5" ht="15" customHeight="1">
      <c r="E1426" s="36"/>
    </row>
    <row r="1427" spans="5:5" ht="15" customHeight="1">
      <c r="E1427" s="36"/>
    </row>
    <row r="1428" spans="5:5" ht="15" customHeight="1">
      <c r="E1428" s="36"/>
    </row>
    <row r="1429" spans="5:5" ht="15" customHeight="1">
      <c r="E1429" s="36"/>
    </row>
    <row r="1430" spans="5:5" ht="15" customHeight="1">
      <c r="E1430" s="36"/>
    </row>
    <row r="1431" spans="5:5" ht="15" customHeight="1">
      <c r="E1431" s="36"/>
    </row>
    <row r="1432" spans="5:5" ht="15" customHeight="1">
      <c r="E1432" s="36"/>
    </row>
    <row r="1433" spans="5:5" ht="15" customHeight="1">
      <c r="E1433" s="36"/>
    </row>
    <row r="1434" spans="5:5" ht="15" customHeight="1">
      <c r="E1434" s="36"/>
    </row>
    <row r="1435" spans="5:5" ht="15" customHeight="1">
      <c r="E1435" s="36"/>
    </row>
    <row r="1436" spans="5:5" ht="15" customHeight="1">
      <c r="E1436" s="36"/>
    </row>
    <row r="1437" spans="5:5" ht="15" customHeight="1">
      <c r="E1437" s="36"/>
    </row>
    <row r="1438" spans="5:5" ht="15" customHeight="1">
      <c r="E1438" s="36"/>
    </row>
    <row r="1439" spans="5:5" ht="15" customHeight="1">
      <c r="E1439" s="36"/>
    </row>
    <row r="1440" spans="5:5" ht="15" customHeight="1">
      <c r="E1440" s="36"/>
    </row>
    <row r="1441" spans="5:5" ht="15" customHeight="1">
      <c r="E1441" s="36"/>
    </row>
    <row r="1442" spans="5:5" ht="15" customHeight="1">
      <c r="E1442" s="36"/>
    </row>
    <row r="1443" spans="5:5" ht="15" customHeight="1">
      <c r="E1443" s="36"/>
    </row>
    <row r="1444" spans="5:5" ht="15" customHeight="1">
      <c r="E1444" s="36"/>
    </row>
    <row r="1445" spans="5:5" ht="15" customHeight="1">
      <c r="E1445" s="36"/>
    </row>
    <row r="1446" spans="5:5" ht="15" customHeight="1">
      <c r="E1446" s="36"/>
    </row>
    <row r="1447" spans="5:5" ht="15" customHeight="1">
      <c r="E1447" s="36"/>
    </row>
    <row r="1448" spans="5:5" ht="15" customHeight="1">
      <c r="E1448" s="36"/>
    </row>
    <row r="1449" spans="5:5" ht="15" customHeight="1">
      <c r="E1449" s="36"/>
    </row>
    <row r="1450" spans="5:5" ht="15" customHeight="1">
      <c r="E1450" s="36"/>
    </row>
    <row r="1451" spans="5:5" ht="15" customHeight="1">
      <c r="E1451" s="36"/>
    </row>
    <row r="1452" spans="5:5" ht="15" customHeight="1">
      <c r="E1452" s="36"/>
    </row>
    <row r="1453" spans="5:5" ht="15" customHeight="1">
      <c r="E1453" s="36"/>
    </row>
    <row r="1454" spans="5:5" ht="15" customHeight="1">
      <c r="E1454" s="36"/>
    </row>
    <row r="1455" spans="5:5" ht="15" customHeight="1">
      <c r="E1455" s="36"/>
    </row>
    <row r="1456" spans="5:5" ht="15" customHeight="1">
      <c r="E1456" s="36"/>
    </row>
    <row r="1457" spans="5:5" ht="15" customHeight="1">
      <c r="E1457" s="36"/>
    </row>
    <row r="1458" spans="5:5" ht="15" customHeight="1">
      <c r="E1458" s="36"/>
    </row>
    <row r="1459" spans="5:5" ht="15" customHeight="1">
      <c r="E1459" s="36"/>
    </row>
    <row r="1460" spans="5:5" ht="15" customHeight="1">
      <c r="E1460" s="36"/>
    </row>
    <row r="1461" spans="5:5" ht="15" customHeight="1">
      <c r="E1461" s="36"/>
    </row>
    <row r="1462" spans="5:5" ht="15" customHeight="1">
      <c r="E1462" s="36"/>
    </row>
    <row r="1463" spans="5:5" ht="15" customHeight="1">
      <c r="E1463" s="36"/>
    </row>
    <row r="1464" spans="5:5" ht="15" customHeight="1">
      <c r="E1464" s="36"/>
    </row>
    <row r="1465" spans="5:5" ht="15" customHeight="1">
      <c r="E1465" s="36"/>
    </row>
    <row r="1466" spans="5:5" ht="15" customHeight="1">
      <c r="E1466" s="36"/>
    </row>
    <row r="1467" spans="5:5" ht="15" customHeight="1">
      <c r="E1467" s="36"/>
    </row>
    <row r="1468" spans="5:5" ht="15" customHeight="1">
      <c r="E1468" s="36"/>
    </row>
    <row r="1469" spans="5:5" ht="15" customHeight="1">
      <c r="E1469" s="36"/>
    </row>
    <row r="1470" spans="5:5" ht="15" customHeight="1">
      <c r="E1470" s="36"/>
    </row>
    <row r="1471" spans="5:5" ht="15" customHeight="1">
      <c r="E1471" s="36"/>
    </row>
    <row r="1472" spans="5:5" ht="15" customHeight="1">
      <c r="E1472" s="36"/>
    </row>
    <row r="1473" spans="5:5" ht="15" customHeight="1">
      <c r="E1473" s="36"/>
    </row>
    <row r="1474" spans="5:5" ht="15" customHeight="1">
      <c r="E1474" s="36"/>
    </row>
    <row r="1475" spans="5:5" ht="15" customHeight="1">
      <c r="E1475" s="36"/>
    </row>
    <row r="1476" spans="5:5" ht="15" customHeight="1">
      <c r="E1476" s="36"/>
    </row>
    <row r="1477" spans="5:5" ht="15" customHeight="1">
      <c r="E1477" s="36"/>
    </row>
    <row r="1478" spans="5:5" ht="15" customHeight="1">
      <c r="E1478" s="36"/>
    </row>
    <row r="1479" spans="5:5" ht="15" customHeight="1">
      <c r="E1479" s="36"/>
    </row>
    <row r="1480" spans="5:5" ht="15" customHeight="1">
      <c r="E1480" s="36"/>
    </row>
    <row r="1481" spans="5:5" ht="15" customHeight="1">
      <c r="E1481" s="36"/>
    </row>
    <row r="1482" spans="5:5" ht="15" customHeight="1">
      <c r="E1482" s="36"/>
    </row>
    <row r="1483" spans="5:5" ht="15" customHeight="1">
      <c r="E1483" s="36"/>
    </row>
    <row r="1484" spans="5:5" ht="15" customHeight="1">
      <c r="E1484" s="36"/>
    </row>
    <row r="1485" spans="5:5" ht="15" customHeight="1">
      <c r="E1485" s="36"/>
    </row>
    <row r="1486" spans="5:5" ht="15" customHeight="1">
      <c r="E1486" s="36"/>
    </row>
    <row r="1487" spans="5:5" ht="15" customHeight="1">
      <c r="E1487" s="36"/>
    </row>
    <row r="1488" spans="5:5" ht="15" customHeight="1">
      <c r="E1488" s="36"/>
    </row>
    <row r="1489" spans="5:5" ht="15" customHeight="1">
      <c r="E1489" s="36"/>
    </row>
    <row r="1490" spans="5:5" ht="15" customHeight="1">
      <c r="E1490" s="36"/>
    </row>
    <row r="1491" spans="5:5" ht="15" customHeight="1">
      <c r="E1491" s="36"/>
    </row>
    <row r="1492" spans="5:5" ht="15" customHeight="1">
      <c r="E1492" s="36"/>
    </row>
    <row r="1493" spans="5:5" ht="15" customHeight="1">
      <c r="E1493" s="36"/>
    </row>
    <row r="1494" spans="5:5" ht="15" customHeight="1">
      <c r="E1494" s="36"/>
    </row>
    <row r="1495" spans="5:5" ht="15" customHeight="1">
      <c r="E1495" s="36"/>
    </row>
    <row r="1496" spans="5:5" ht="15" customHeight="1">
      <c r="E1496" s="36"/>
    </row>
    <row r="1497" spans="5:5" ht="15" customHeight="1">
      <c r="E1497" s="36"/>
    </row>
    <row r="1498" spans="5:5" ht="15" customHeight="1">
      <c r="E1498" s="36"/>
    </row>
    <row r="1499" spans="5:5" ht="15" customHeight="1">
      <c r="E1499" s="36"/>
    </row>
    <row r="1500" spans="5:5" ht="15" customHeight="1">
      <c r="E1500" s="36"/>
    </row>
    <row r="1501" spans="5:5" ht="15" customHeight="1">
      <c r="E1501" s="36"/>
    </row>
    <row r="1502" spans="5:5" ht="15" customHeight="1">
      <c r="E1502" s="36"/>
    </row>
    <row r="1503" spans="5:5" ht="15" customHeight="1">
      <c r="E1503" s="36"/>
    </row>
    <row r="1504" spans="5:5" ht="15" customHeight="1">
      <c r="E1504" s="36"/>
    </row>
    <row r="1505" spans="5:5" ht="15" customHeight="1">
      <c r="E1505" s="36"/>
    </row>
    <row r="1506" spans="5:5" ht="15" customHeight="1">
      <c r="E1506" s="36"/>
    </row>
    <row r="1507" spans="5:5" ht="15" customHeight="1">
      <c r="E1507" s="36"/>
    </row>
    <row r="1508" spans="5:5" ht="15" customHeight="1">
      <c r="E1508" s="36"/>
    </row>
    <row r="1509" spans="5:5" ht="15" customHeight="1">
      <c r="E1509" s="36"/>
    </row>
    <row r="1510" spans="5:5" ht="15" customHeight="1">
      <c r="E1510" s="36"/>
    </row>
    <row r="1511" spans="5:5" ht="15" customHeight="1">
      <c r="E1511" s="36"/>
    </row>
    <row r="1512" spans="5:5" ht="15" customHeight="1">
      <c r="E1512" s="36"/>
    </row>
    <row r="1513" spans="5:5" ht="15" customHeight="1">
      <c r="E1513" s="36"/>
    </row>
    <row r="1514" spans="5:5" ht="15" customHeight="1">
      <c r="E1514" s="36"/>
    </row>
    <row r="1515" spans="5:5" ht="15" customHeight="1">
      <c r="E1515" s="36"/>
    </row>
    <row r="1516" spans="5:5" ht="15" customHeight="1">
      <c r="E1516" s="36"/>
    </row>
    <row r="1517" spans="5:5" ht="15" customHeight="1">
      <c r="E1517" s="36"/>
    </row>
    <row r="1518" spans="5:5" ht="15" customHeight="1">
      <c r="E1518" s="36"/>
    </row>
    <row r="1519" spans="5:5" ht="15" customHeight="1">
      <c r="E1519" s="36"/>
    </row>
    <row r="1520" spans="5:5" ht="15" customHeight="1">
      <c r="E1520" s="36"/>
    </row>
    <row r="1521" spans="5:5" ht="15" customHeight="1">
      <c r="E1521" s="36"/>
    </row>
    <row r="1522" spans="5:5" ht="15" customHeight="1">
      <c r="E1522" s="36"/>
    </row>
    <row r="1523" spans="5:5" ht="15" customHeight="1">
      <c r="E1523" s="36"/>
    </row>
    <row r="1524" spans="5:5" ht="15" customHeight="1">
      <c r="E1524" s="36"/>
    </row>
    <row r="1525" spans="5:5" ht="15" customHeight="1">
      <c r="E1525" s="36"/>
    </row>
    <row r="1526" spans="5:5" ht="15" customHeight="1">
      <c r="E1526" s="36"/>
    </row>
    <row r="1527" spans="5:5" ht="15" customHeight="1">
      <c r="E1527" s="36"/>
    </row>
    <row r="1528" spans="5:5" ht="15" customHeight="1">
      <c r="E1528" s="36"/>
    </row>
    <row r="1529" spans="5:5" ht="15" customHeight="1">
      <c r="E1529" s="36"/>
    </row>
    <row r="1530" spans="5:5" ht="15" customHeight="1">
      <c r="E1530" s="36"/>
    </row>
    <row r="1531" spans="5:5" ht="15" customHeight="1">
      <c r="E1531" s="36"/>
    </row>
    <row r="1532" spans="5:5" ht="15" customHeight="1">
      <c r="E1532" s="36"/>
    </row>
    <row r="1533" spans="5:5" ht="15" customHeight="1">
      <c r="E1533" s="36"/>
    </row>
    <row r="1534" spans="5:5" ht="15" customHeight="1">
      <c r="E1534" s="36"/>
    </row>
    <row r="1535" spans="5:5" ht="15" customHeight="1">
      <c r="E1535" s="36"/>
    </row>
    <row r="1536" spans="5:5" ht="15" customHeight="1">
      <c r="E1536" s="36"/>
    </row>
    <row r="1537" spans="5:5" ht="15" customHeight="1">
      <c r="E1537" s="36"/>
    </row>
    <row r="1538" spans="5:5" ht="15" customHeight="1">
      <c r="E1538" s="36"/>
    </row>
    <row r="1539" spans="5:5" ht="15" customHeight="1">
      <c r="E1539" s="36"/>
    </row>
    <row r="1540" spans="5:5" ht="15" customHeight="1">
      <c r="E1540" s="36"/>
    </row>
    <row r="1541" spans="5:5" ht="15" customHeight="1">
      <c r="E1541" s="36"/>
    </row>
    <row r="1542" spans="5:5" ht="15" customHeight="1">
      <c r="E1542" s="36"/>
    </row>
    <row r="1543" spans="5:5" ht="15" customHeight="1">
      <c r="E1543" s="36"/>
    </row>
    <row r="1544" spans="5:5" ht="15" customHeight="1">
      <c r="E1544" s="36"/>
    </row>
    <row r="1545" spans="5:5" ht="15" customHeight="1">
      <c r="E1545" s="36"/>
    </row>
    <row r="1546" spans="5:5" ht="15" customHeight="1">
      <c r="E1546" s="36"/>
    </row>
    <row r="1547" spans="5:5" ht="15" customHeight="1">
      <c r="E1547" s="36"/>
    </row>
    <row r="1548" spans="5:5" ht="15" customHeight="1">
      <c r="E1548" s="36"/>
    </row>
    <row r="1549" spans="5:5" ht="15" customHeight="1">
      <c r="E1549" s="36"/>
    </row>
    <row r="1550" spans="5:5" ht="15" customHeight="1">
      <c r="E1550" s="36"/>
    </row>
    <row r="1551" spans="5:5" ht="15" customHeight="1">
      <c r="E1551" s="36"/>
    </row>
    <row r="1552" spans="5:5" ht="15" customHeight="1">
      <c r="E1552" s="36"/>
    </row>
    <row r="1553" spans="5:5" ht="15" customHeight="1">
      <c r="E1553" s="36"/>
    </row>
    <row r="1554" spans="5:5" ht="15" customHeight="1">
      <c r="E1554" s="36"/>
    </row>
    <row r="1555" spans="5:5" ht="15" customHeight="1">
      <c r="E1555" s="36"/>
    </row>
    <row r="1556" spans="5:5" ht="15" customHeight="1">
      <c r="E1556" s="36"/>
    </row>
    <row r="1557" spans="5:5" ht="15" customHeight="1">
      <c r="E1557" s="36"/>
    </row>
    <row r="1558" spans="5:5" ht="15" customHeight="1">
      <c r="E1558" s="36"/>
    </row>
    <row r="1559" spans="5:5" ht="15" customHeight="1">
      <c r="E1559" s="36"/>
    </row>
    <row r="1560" spans="5:5" ht="15" customHeight="1">
      <c r="E1560" s="36"/>
    </row>
    <row r="1561" spans="5:5" ht="15" customHeight="1">
      <c r="E1561" s="36"/>
    </row>
    <row r="1562" spans="5:5" ht="15" customHeight="1">
      <c r="E1562" s="36"/>
    </row>
    <row r="1563" spans="5:5" ht="15" customHeight="1">
      <c r="E1563" s="36"/>
    </row>
    <row r="1564" spans="5:5" ht="15" customHeight="1">
      <c r="E1564" s="36"/>
    </row>
    <row r="1565" spans="5:5" ht="15" customHeight="1">
      <c r="E1565" s="36"/>
    </row>
    <row r="1566" spans="5:5" ht="15" customHeight="1">
      <c r="E1566" s="36"/>
    </row>
    <row r="1567" spans="5:5" ht="15" customHeight="1">
      <c r="E1567" s="36"/>
    </row>
    <row r="1568" spans="5:5" ht="15" customHeight="1">
      <c r="E1568" s="36"/>
    </row>
    <row r="1569" spans="5:5" ht="15" customHeight="1">
      <c r="E1569" s="36"/>
    </row>
    <row r="1570" spans="5:5" ht="15" customHeight="1">
      <c r="E1570" s="36"/>
    </row>
    <row r="1571" spans="5:5" ht="15" customHeight="1">
      <c r="E1571" s="36"/>
    </row>
    <row r="1572" spans="5:5" ht="15" customHeight="1">
      <c r="E1572" s="36"/>
    </row>
    <row r="1573" spans="5:5" ht="15" customHeight="1">
      <c r="E1573" s="36"/>
    </row>
    <row r="1574" spans="5:5" ht="15" customHeight="1">
      <c r="E1574" s="36"/>
    </row>
    <row r="1575" spans="5:5" ht="15" customHeight="1">
      <c r="E1575" s="36"/>
    </row>
    <row r="1576" spans="5:5" ht="15" customHeight="1">
      <c r="E1576" s="36"/>
    </row>
    <row r="1577" spans="5:5" ht="15" customHeight="1">
      <c r="E1577" s="36"/>
    </row>
    <row r="1578" spans="5:5" ht="15" customHeight="1">
      <c r="E1578" s="36"/>
    </row>
    <row r="1579" spans="5:5" ht="15" customHeight="1">
      <c r="E1579" s="36"/>
    </row>
    <row r="1580" spans="5:5" ht="15" customHeight="1">
      <c r="E1580" s="36"/>
    </row>
    <row r="1581" spans="5:5" ht="15" customHeight="1">
      <c r="E1581" s="36"/>
    </row>
    <row r="1582" spans="5:5" ht="15" customHeight="1">
      <c r="E1582" s="36"/>
    </row>
    <row r="1583" spans="5:5" ht="15" customHeight="1">
      <c r="E1583" s="36"/>
    </row>
    <row r="1584" spans="5:5" ht="15" customHeight="1">
      <c r="E1584" s="36"/>
    </row>
    <row r="1585" spans="5:5" ht="15" customHeight="1">
      <c r="E1585" s="36"/>
    </row>
    <row r="1586" spans="5:5" ht="15" customHeight="1">
      <c r="E1586" s="36"/>
    </row>
    <row r="1587" spans="5:5" ht="15" customHeight="1">
      <c r="E1587" s="36"/>
    </row>
    <row r="1588" spans="5:5" ht="15" customHeight="1">
      <c r="E1588" s="36"/>
    </row>
    <row r="1589" spans="5:5" ht="15" customHeight="1">
      <c r="E1589" s="36"/>
    </row>
    <row r="1590" spans="5:5" ht="15" customHeight="1">
      <c r="E1590" s="36"/>
    </row>
    <row r="1591" spans="5:5" ht="15" customHeight="1">
      <c r="E1591" s="36"/>
    </row>
    <row r="1592" spans="5:5" ht="15" customHeight="1">
      <c r="E1592" s="36"/>
    </row>
    <row r="1593" spans="5:5" ht="15" customHeight="1">
      <c r="E1593" s="36"/>
    </row>
    <row r="1594" spans="5:5" ht="15" customHeight="1">
      <c r="E1594" s="36"/>
    </row>
    <row r="1595" spans="5:5" ht="15" customHeight="1">
      <c r="E1595" s="36"/>
    </row>
    <row r="1596" spans="5:5" ht="15" customHeight="1">
      <c r="E1596" s="36"/>
    </row>
    <row r="1597" spans="5:5" ht="15" customHeight="1">
      <c r="E1597" s="36"/>
    </row>
    <row r="1598" spans="5:5" ht="15" customHeight="1">
      <c r="E1598" s="36"/>
    </row>
    <row r="1599" spans="5:5" ht="15" customHeight="1">
      <c r="E1599" s="36"/>
    </row>
    <row r="1600" spans="5:5" ht="15" customHeight="1">
      <c r="E1600" s="36"/>
    </row>
    <row r="1601" spans="5:5" ht="15" customHeight="1">
      <c r="E1601" s="36"/>
    </row>
    <row r="1602" spans="5:5" ht="15" customHeight="1">
      <c r="E1602" s="36"/>
    </row>
    <row r="1603" spans="5:5" ht="15" customHeight="1">
      <c r="E1603" s="36"/>
    </row>
    <row r="1604" spans="5:5" ht="15" customHeight="1">
      <c r="E1604" s="36"/>
    </row>
    <row r="1605" spans="5:5" ht="15" customHeight="1">
      <c r="E1605" s="36"/>
    </row>
    <row r="1606" spans="5:5" ht="15" customHeight="1">
      <c r="E1606" s="36"/>
    </row>
    <row r="1607" spans="5:5" ht="15" customHeight="1">
      <c r="E1607" s="36"/>
    </row>
    <row r="1608" spans="5:5" ht="15" customHeight="1">
      <c r="E1608" s="36"/>
    </row>
    <row r="1609" spans="5:5" ht="15" customHeight="1">
      <c r="E1609" s="36"/>
    </row>
    <row r="1610" spans="5:5" ht="15" customHeight="1">
      <c r="E1610" s="36"/>
    </row>
    <row r="1611" spans="5:5" ht="15" customHeight="1">
      <c r="E1611" s="36"/>
    </row>
    <row r="1612" spans="5:5" ht="15" customHeight="1">
      <c r="E1612" s="36"/>
    </row>
    <row r="1613" spans="5:5" ht="15" customHeight="1">
      <c r="E1613" s="36"/>
    </row>
    <row r="1614" spans="5:5" ht="15" customHeight="1">
      <c r="E1614" s="36"/>
    </row>
    <row r="1615" spans="5:5" ht="15" customHeight="1">
      <c r="E1615" s="36"/>
    </row>
    <row r="1616" spans="5:5" ht="15" customHeight="1">
      <c r="E1616" s="36"/>
    </row>
    <row r="1617" spans="5:5" ht="15" customHeight="1">
      <c r="E1617" s="36"/>
    </row>
    <row r="1618" spans="5:5" ht="15" customHeight="1">
      <c r="E1618" s="36"/>
    </row>
    <row r="1619" spans="5:5" ht="15" customHeight="1">
      <c r="E1619" s="36"/>
    </row>
    <row r="1620" spans="5:5" ht="15" customHeight="1">
      <c r="E1620" s="36"/>
    </row>
    <row r="1621" spans="5:5" ht="15" customHeight="1">
      <c r="E1621" s="36"/>
    </row>
    <row r="1622" spans="5:5" ht="15" customHeight="1">
      <c r="E1622" s="36"/>
    </row>
    <row r="1623" spans="5:5" ht="15" customHeight="1">
      <c r="E1623" s="36"/>
    </row>
    <row r="1624" spans="5:5" ht="15" customHeight="1">
      <c r="E1624" s="36"/>
    </row>
    <row r="1625" spans="5:5" ht="15" customHeight="1">
      <c r="E1625" s="36"/>
    </row>
    <row r="1626" spans="5:5" ht="15" customHeight="1">
      <c r="E1626" s="36"/>
    </row>
    <row r="1627" spans="5:5" ht="15" customHeight="1">
      <c r="E1627" s="36"/>
    </row>
    <row r="1628" spans="5:5" ht="15" customHeight="1">
      <c r="E1628" s="36"/>
    </row>
    <row r="1629" spans="5:5" ht="15" customHeight="1">
      <c r="E1629" s="36"/>
    </row>
    <row r="1630" spans="5:5" ht="15" customHeight="1">
      <c r="E1630" s="36"/>
    </row>
    <row r="1631" spans="5:5" ht="15" customHeight="1">
      <c r="E1631" s="36"/>
    </row>
    <row r="1632" spans="5:5" ht="15" customHeight="1">
      <c r="E1632" s="36"/>
    </row>
    <row r="1633" spans="5:5" ht="15" customHeight="1">
      <c r="E1633" s="36"/>
    </row>
    <row r="1634" spans="5:5" ht="15" customHeight="1">
      <c r="E1634" s="36"/>
    </row>
    <row r="1635" spans="5:5" ht="15" customHeight="1">
      <c r="E1635" s="36"/>
    </row>
    <row r="1636" spans="5:5" ht="15" customHeight="1">
      <c r="E1636" s="36"/>
    </row>
    <row r="1637" spans="5:5" ht="15" customHeight="1">
      <c r="E1637" s="36"/>
    </row>
    <row r="1638" spans="5:5" ht="15" customHeight="1">
      <c r="E1638" s="36"/>
    </row>
    <row r="1639" spans="5:5" ht="15" customHeight="1">
      <c r="E1639" s="36"/>
    </row>
    <row r="1640" spans="5:5" ht="15" customHeight="1">
      <c r="E1640" s="36"/>
    </row>
    <row r="1641" spans="5:5" ht="15" customHeight="1">
      <c r="E1641" s="36"/>
    </row>
    <row r="1642" spans="5:5" ht="15" customHeight="1">
      <c r="E1642" s="36"/>
    </row>
    <row r="1643" spans="5:5" ht="15" customHeight="1">
      <c r="E1643" s="36"/>
    </row>
    <row r="1644" spans="5:5" ht="15" customHeight="1">
      <c r="E1644" s="36"/>
    </row>
    <row r="1645" spans="5:5" ht="15" customHeight="1">
      <c r="E1645" s="36"/>
    </row>
    <row r="1646" spans="5:5" ht="15" customHeight="1">
      <c r="E1646" s="36"/>
    </row>
    <row r="1647" spans="5:5" ht="15" customHeight="1">
      <c r="E1647" s="36"/>
    </row>
    <row r="1648" spans="5:5" ht="15" customHeight="1">
      <c r="E1648" s="36"/>
    </row>
    <row r="1649" spans="5:5" ht="15" customHeight="1">
      <c r="E1649" s="36"/>
    </row>
    <row r="1650" spans="5:5" ht="15" customHeight="1">
      <c r="E1650" s="36"/>
    </row>
    <row r="1651" spans="5:5" ht="15" customHeight="1">
      <c r="E1651" s="36"/>
    </row>
    <row r="1652" spans="5:5" ht="15" customHeight="1">
      <c r="E1652" s="36"/>
    </row>
    <row r="1653" spans="5:5" ht="15" customHeight="1">
      <c r="E1653" s="36"/>
    </row>
    <row r="1654" spans="5:5" ht="15" customHeight="1">
      <c r="E1654" s="36"/>
    </row>
    <row r="1655" spans="5:5" ht="15" customHeight="1">
      <c r="E1655" s="36"/>
    </row>
    <row r="1656" spans="5:5" ht="15" customHeight="1">
      <c r="E1656" s="36"/>
    </row>
    <row r="1657" spans="5:5" ht="15" customHeight="1">
      <c r="E1657" s="36"/>
    </row>
    <row r="1658" spans="5:5" ht="15" customHeight="1">
      <c r="E1658" s="36"/>
    </row>
    <row r="1659" spans="5:5" ht="15" customHeight="1">
      <c r="E1659" s="36"/>
    </row>
    <row r="1660" spans="5:5" ht="15" customHeight="1">
      <c r="E1660" s="36"/>
    </row>
    <row r="1661" spans="5:5" ht="15" customHeight="1">
      <c r="E1661" s="36"/>
    </row>
    <row r="1662" spans="5:5" ht="15" customHeight="1">
      <c r="E1662" s="36"/>
    </row>
    <row r="1663" spans="5:5" ht="15" customHeight="1">
      <c r="E1663" s="36"/>
    </row>
    <row r="1664" spans="5:5" ht="15" customHeight="1">
      <c r="E1664" s="36"/>
    </row>
    <row r="1665" spans="5:5" ht="15" customHeight="1">
      <c r="E1665" s="36"/>
    </row>
    <row r="1666" spans="5:5" ht="15" customHeight="1">
      <c r="E1666" s="36"/>
    </row>
    <row r="1667" spans="5:5" ht="15" customHeight="1">
      <c r="E1667" s="36"/>
    </row>
    <row r="1668" spans="5:5" ht="15" customHeight="1">
      <c r="E1668" s="36"/>
    </row>
    <row r="1669" spans="5:5" ht="15" customHeight="1">
      <c r="E1669" s="36"/>
    </row>
    <row r="1670" spans="5:5" ht="15" customHeight="1">
      <c r="E1670" s="36"/>
    </row>
    <row r="1671" spans="5:5" ht="15" customHeight="1">
      <c r="E1671" s="36"/>
    </row>
    <row r="1672" spans="5:5" ht="15" customHeight="1">
      <c r="E1672" s="36"/>
    </row>
    <row r="1673" spans="5:5" ht="15" customHeight="1">
      <c r="E1673" s="36"/>
    </row>
    <row r="1674" spans="5:5" ht="15" customHeight="1">
      <c r="E1674" s="36"/>
    </row>
    <row r="1675" spans="5:5" ht="15" customHeight="1">
      <c r="E1675" s="36"/>
    </row>
    <row r="1676" spans="5:5" ht="15" customHeight="1">
      <c r="E1676" s="36"/>
    </row>
    <row r="1677" spans="5:5" ht="15" customHeight="1">
      <c r="E1677" s="36"/>
    </row>
    <row r="1678" spans="5:5" ht="15" customHeight="1">
      <c r="E1678" s="36"/>
    </row>
    <row r="1679" spans="5:5" ht="15" customHeight="1">
      <c r="E1679" s="36"/>
    </row>
    <row r="1680" spans="5:5" ht="15" customHeight="1">
      <c r="E1680" s="36"/>
    </row>
    <row r="1681" spans="5:5" ht="15" customHeight="1">
      <c r="E1681" s="36"/>
    </row>
    <row r="1682" spans="5:5" ht="15" customHeight="1">
      <c r="E1682" s="36"/>
    </row>
    <row r="1683" spans="5:5" ht="15" customHeight="1">
      <c r="E1683" s="36"/>
    </row>
    <row r="1684" spans="5:5" ht="15" customHeight="1">
      <c r="E1684" s="36"/>
    </row>
    <row r="1685" spans="5:5" ht="15" customHeight="1">
      <c r="E1685" s="36"/>
    </row>
    <row r="1686" spans="5:5" ht="15" customHeight="1">
      <c r="E1686" s="36"/>
    </row>
    <row r="1687" spans="5:5" ht="15" customHeight="1">
      <c r="E1687" s="36"/>
    </row>
    <row r="1688" spans="5:5" ht="15" customHeight="1">
      <c r="E1688" s="36"/>
    </row>
    <row r="1689" spans="5:5" ht="15" customHeight="1">
      <c r="E1689" s="36"/>
    </row>
    <row r="1690" spans="5:5" ht="15" customHeight="1">
      <c r="E1690" s="36"/>
    </row>
    <row r="1691" spans="5:5" ht="15" customHeight="1">
      <c r="E1691" s="36"/>
    </row>
    <row r="1692" spans="5:5" ht="15" customHeight="1">
      <c r="E1692" s="36"/>
    </row>
    <row r="1693" spans="5:5" ht="15" customHeight="1">
      <c r="E1693" s="36"/>
    </row>
    <row r="1694" spans="5:5" ht="15" customHeight="1">
      <c r="E1694" s="36"/>
    </row>
    <row r="1695" spans="5:5" ht="15" customHeight="1">
      <c r="E1695" s="36"/>
    </row>
    <row r="1696" spans="5:5" ht="15" customHeight="1">
      <c r="E1696" s="36"/>
    </row>
    <row r="1697" spans="5:5" ht="15" customHeight="1">
      <c r="E1697" s="36"/>
    </row>
    <row r="1698" spans="5:5" ht="15" customHeight="1">
      <c r="E1698" s="36"/>
    </row>
    <row r="1699" spans="5:5" ht="15" customHeight="1">
      <c r="E1699" s="36"/>
    </row>
    <row r="1700" spans="5:5" ht="15" customHeight="1">
      <c r="E1700" s="36"/>
    </row>
    <row r="1701" spans="5:5" ht="15" customHeight="1">
      <c r="E1701" s="36"/>
    </row>
    <row r="1702" spans="5:5" ht="15" customHeight="1">
      <c r="E1702" s="36"/>
    </row>
    <row r="1703" spans="5:5" ht="15" customHeight="1">
      <c r="E1703" s="36"/>
    </row>
    <row r="1704" spans="5:5" ht="15" customHeight="1">
      <c r="E1704" s="36"/>
    </row>
    <row r="1705" spans="5:5" ht="15" customHeight="1">
      <c r="E1705" s="36"/>
    </row>
    <row r="1706" spans="5:5" ht="15" customHeight="1">
      <c r="E1706" s="36"/>
    </row>
    <row r="1707" spans="5:5" ht="15" customHeight="1">
      <c r="E1707" s="36"/>
    </row>
    <row r="1708" spans="5:5" ht="15" customHeight="1">
      <c r="E1708" s="36"/>
    </row>
    <row r="1709" spans="5:5" ht="15" customHeight="1">
      <c r="E1709" s="36"/>
    </row>
    <row r="1710" spans="5:5" ht="15" customHeight="1">
      <c r="E1710" s="36"/>
    </row>
    <row r="1711" spans="5:5" ht="15" customHeight="1">
      <c r="E1711" s="36"/>
    </row>
    <row r="1712" spans="5:5" ht="15" customHeight="1">
      <c r="E1712" s="36"/>
    </row>
    <row r="1713" spans="5:5" ht="15" customHeight="1">
      <c r="E1713" s="36"/>
    </row>
    <row r="1714" spans="5:5" ht="15" customHeight="1">
      <c r="E1714" s="36"/>
    </row>
    <row r="1715" spans="5:5" ht="15" customHeight="1">
      <c r="E1715" s="36"/>
    </row>
    <row r="1716" spans="5:5" ht="15" customHeight="1">
      <c r="E1716" s="36"/>
    </row>
    <row r="1717" spans="5:5" ht="15" customHeight="1">
      <c r="E1717" s="36"/>
    </row>
    <row r="1718" spans="5:5" ht="15" customHeight="1">
      <c r="E1718" s="36"/>
    </row>
    <row r="1719" spans="5:5" ht="15" customHeight="1">
      <c r="E1719" s="36"/>
    </row>
    <row r="1720" spans="5:5" ht="15" customHeight="1">
      <c r="E1720" s="36"/>
    </row>
    <row r="1721" spans="5:5" ht="15" customHeight="1">
      <c r="E1721" s="36"/>
    </row>
    <row r="1722" spans="5:5" ht="15" customHeight="1">
      <c r="E1722" s="36"/>
    </row>
    <row r="1723" spans="5:5" ht="15" customHeight="1">
      <c r="E1723" s="36"/>
    </row>
    <row r="1724" spans="5:5" ht="15" customHeight="1">
      <c r="E1724" s="36"/>
    </row>
    <row r="1725" spans="5:5" ht="15" customHeight="1">
      <c r="E1725" s="36"/>
    </row>
    <row r="1726" spans="5:5" ht="15" customHeight="1">
      <c r="E1726" s="36"/>
    </row>
    <row r="1727" spans="5:5" ht="15" customHeight="1">
      <c r="E1727" s="36"/>
    </row>
    <row r="1728" spans="5:5" ht="15" customHeight="1">
      <c r="E1728" s="36"/>
    </row>
    <row r="1729" spans="5:5" ht="15" customHeight="1">
      <c r="E1729" s="36"/>
    </row>
    <row r="1730" spans="5:5" ht="15" customHeight="1">
      <c r="E1730" s="36"/>
    </row>
    <row r="1731" spans="5:5" ht="15" customHeight="1">
      <c r="E1731" s="36"/>
    </row>
    <row r="1732" spans="5:5" ht="15" customHeight="1">
      <c r="E1732" s="36"/>
    </row>
    <row r="1733" spans="5:5" ht="15" customHeight="1">
      <c r="E1733" s="36"/>
    </row>
    <row r="1734" spans="5:5" ht="15" customHeight="1">
      <c r="E1734" s="36"/>
    </row>
    <row r="1735" spans="5:5" ht="15" customHeight="1">
      <c r="E1735" s="36"/>
    </row>
    <row r="1736" spans="5:5" ht="15" customHeight="1">
      <c r="E1736" s="36"/>
    </row>
    <row r="1737" spans="5:5" ht="15" customHeight="1">
      <c r="E1737" s="36"/>
    </row>
    <row r="1738" spans="5:5" ht="15" customHeight="1">
      <c r="E1738" s="36"/>
    </row>
    <row r="1739" spans="5:5" ht="15" customHeight="1">
      <c r="E1739" s="36"/>
    </row>
    <row r="1740" spans="5:5" ht="15" customHeight="1">
      <c r="E1740" s="36"/>
    </row>
    <row r="1741" spans="5:5" ht="15" customHeight="1">
      <c r="E1741" s="36"/>
    </row>
    <row r="1742" spans="5:5" ht="15" customHeight="1">
      <c r="E1742" s="36"/>
    </row>
    <row r="1743" spans="5:5" ht="15" customHeight="1">
      <c r="E1743" s="36"/>
    </row>
    <row r="1744" spans="5:5" ht="15" customHeight="1">
      <c r="E1744" s="36"/>
    </row>
    <row r="1745" spans="5:5" ht="15" customHeight="1">
      <c r="E1745" s="36"/>
    </row>
    <row r="1746" spans="5:5" ht="15" customHeight="1">
      <c r="E1746" s="36"/>
    </row>
    <row r="1747" spans="5:5" ht="15" customHeight="1">
      <c r="E1747" s="36"/>
    </row>
    <row r="1748" spans="5:5" ht="15" customHeight="1">
      <c r="E1748" s="36"/>
    </row>
    <row r="1749" spans="5:5" ht="15" customHeight="1">
      <c r="E1749" s="36"/>
    </row>
    <row r="1750" spans="5:5" ht="15" customHeight="1">
      <c r="E1750" s="36"/>
    </row>
    <row r="1751" spans="5:5" ht="15" customHeight="1">
      <c r="E1751" s="36"/>
    </row>
    <row r="1752" spans="5:5" ht="15" customHeight="1">
      <c r="E1752" s="36"/>
    </row>
    <row r="1753" spans="5:5" ht="15" customHeight="1">
      <c r="E1753" s="36"/>
    </row>
    <row r="1754" spans="5:5" ht="15" customHeight="1">
      <c r="E1754" s="36"/>
    </row>
    <row r="1755" spans="5:5" ht="15" customHeight="1">
      <c r="E1755" s="36"/>
    </row>
    <row r="1756" spans="5:5" ht="15" customHeight="1">
      <c r="E1756" s="36"/>
    </row>
    <row r="1757" spans="5:5" ht="15" customHeight="1">
      <c r="E1757" s="36"/>
    </row>
    <row r="1758" spans="5:5" ht="15" customHeight="1">
      <c r="E1758" s="36"/>
    </row>
    <row r="1759" spans="5:5" ht="15" customHeight="1">
      <c r="E1759" s="36"/>
    </row>
    <row r="1760" spans="5:5" ht="15" customHeight="1">
      <c r="E1760" s="36"/>
    </row>
    <row r="1761" spans="5:5" ht="15" customHeight="1">
      <c r="E1761" s="36"/>
    </row>
    <row r="1762" spans="5:5" ht="15" customHeight="1">
      <c r="E1762" s="36"/>
    </row>
    <row r="1763" spans="5:5" ht="15" customHeight="1">
      <c r="E1763" s="36"/>
    </row>
    <row r="1764" spans="5:5" ht="15" customHeight="1">
      <c r="E1764" s="36"/>
    </row>
    <row r="1765" spans="5:5" ht="15" customHeight="1">
      <c r="E1765" s="36"/>
    </row>
    <row r="1766" spans="5:5" ht="15" customHeight="1">
      <c r="E1766" s="36"/>
    </row>
    <row r="1767" spans="5:5" ht="15" customHeight="1">
      <c r="E1767" s="36"/>
    </row>
    <row r="1768" spans="5:5" ht="15" customHeight="1">
      <c r="E1768" s="36"/>
    </row>
    <row r="1769" spans="5:5" ht="15" customHeight="1">
      <c r="E1769" s="36"/>
    </row>
    <row r="1770" spans="5:5" ht="15" customHeight="1">
      <c r="E1770" s="36"/>
    </row>
    <row r="1771" spans="5:5" ht="15" customHeight="1">
      <c r="E1771" s="36"/>
    </row>
    <row r="1772" spans="5:5" ht="15" customHeight="1">
      <c r="E1772" s="36"/>
    </row>
    <row r="1773" spans="5:5" ht="15" customHeight="1">
      <c r="E1773" s="36"/>
    </row>
    <row r="1774" spans="5:5" ht="15" customHeight="1">
      <c r="E1774" s="36"/>
    </row>
    <row r="1775" spans="5:5" ht="15" customHeight="1">
      <c r="E1775" s="36"/>
    </row>
    <row r="1776" spans="5:5" ht="15" customHeight="1">
      <c r="E1776" s="36"/>
    </row>
    <row r="1777" spans="5:5" ht="15" customHeight="1">
      <c r="E1777" s="36"/>
    </row>
    <row r="1778" spans="5:5" ht="15" customHeight="1">
      <c r="E1778" s="36"/>
    </row>
    <row r="1779" spans="5:5" ht="15" customHeight="1">
      <c r="E1779" s="36"/>
    </row>
    <row r="1780" spans="5:5" ht="15" customHeight="1">
      <c r="E1780" s="36"/>
    </row>
    <row r="1781" spans="5:5" ht="15" customHeight="1">
      <c r="E1781" s="36"/>
    </row>
    <row r="1782" spans="5:5" ht="15" customHeight="1">
      <c r="E1782" s="36"/>
    </row>
    <row r="1783" spans="5:5" ht="15" customHeight="1">
      <c r="E1783" s="36"/>
    </row>
    <row r="1784" spans="5:5" ht="15" customHeight="1">
      <c r="E1784" s="36"/>
    </row>
    <row r="1785" spans="5:5" ht="15" customHeight="1">
      <c r="E1785" s="36"/>
    </row>
    <row r="1786" spans="5:5" ht="15" customHeight="1">
      <c r="E1786" s="36"/>
    </row>
    <row r="1787" spans="5:5" ht="15" customHeight="1">
      <c r="E1787" s="36"/>
    </row>
    <row r="1788" spans="5:5" ht="15" customHeight="1">
      <c r="E1788" s="36"/>
    </row>
    <row r="1789" spans="5:5" ht="15" customHeight="1">
      <c r="E1789" s="36"/>
    </row>
    <row r="1790" spans="5:5" ht="15" customHeight="1">
      <c r="E1790" s="36"/>
    </row>
    <row r="1791" spans="5:5" ht="15" customHeight="1">
      <c r="E1791" s="36"/>
    </row>
    <row r="1792" spans="5:5" ht="15" customHeight="1">
      <c r="E1792" s="36"/>
    </row>
    <row r="1793" spans="5:5" ht="15" customHeight="1">
      <c r="E1793" s="36"/>
    </row>
    <row r="1794" spans="5:5" ht="15" customHeight="1">
      <c r="E1794" s="36"/>
    </row>
    <row r="1795" spans="5:5" ht="15" customHeight="1">
      <c r="E1795" s="36"/>
    </row>
    <row r="1796" spans="5:5" ht="15" customHeight="1">
      <c r="E1796" s="36"/>
    </row>
    <row r="1797" spans="5:5" ht="15" customHeight="1">
      <c r="E1797" s="36"/>
    </row>
    <row r="1798" spans="5:5" ht="15" customHeight="1">
      <c r="E1798" s="36"/>
    </row>
    <row r="1799" spans="5:5" ht="15" customHeight="1">
      <c r="E1799" s="36"/>
    </row>
    <row r="1800" spans="5:5" ht="15" customHeight="1">
      <c r="E1800" s="36"/>
    </row>
    <row r="1801" spans="5:5" ht="15" customHeight="1">
      <c r="E1801" s="36"/>
    </row>
    <row r="1802" spans="5:5" ht="15" customHeight="1">
      <c r="E1802" s="36"/>
    </row>
    <row r="1803" spans="5:5" ht="15" customHeight="1">
      <c r="E1803" s="36"/>
    </row>
    <row r="1804" spans="5:5" ht="15" customHeight="1">
      <c r="E1804" s="36"/>
    </row>
    <row r="1805" spans="5:5" ht="15" customHeight="1">
      <c r="E1805" s="36"/>
    </row>
    <row r="1806" spans="5:5" ht="15" customHeight="1">
      <c r="E1806" s="36"/>
    </row>
    <row r="1807" spans="5:5" ht="15" customHeight="1">
      <c r="E1807" s="36"/>
    </row>
    <row r="1808" spans="5:5" ht="15" customHeight="1">
      <c r="E1808" s="36"/>
    </row>
    <row r="1809" spans="5:5" ht="15" customHeight="1">
      <c r="E1809" s="36"/>
    </row>
    <row r="1810" spans="5:5" ht="15" customHeight="1">
      <c r="E1810" s="36"/>
    </row>
    <row r="1811" spans="5:5" ht="15" customHeight="1">
      <c r="E1811" s="36"/>
    </row>
    <row r="1812" spans="5:5" ht="15" customHeight="1">
      <c r="E1812" s="36"/>
    </row>
    <row r="1813" spans="5:5" ht="15" customHeight="1">
      <c r="E1813" s="36"/>
    </row>
    <row r="1814" spans="5:5" ht="15" customHeight="1">
      <c r="E1814" s="36"/>
    </row>
    <row r="1815" spans="5:5" ht="15" customHeight="1">
      <c r="E1815" s="36"/>
    </row>
    <row r="1816" spans="5:5" ht="15" customHeight="1">
      <c r="E1816" s="36"/>
    </row>
    <row r="1817" spans="5:5" ht="15" customHeight="1">
      <c r="E1817" s="36"/>
    </row>
    <row r="1818" spans="5:5" ht="15" customHeight="1">
      <c r="E1818" s="36"/>
    </row>
    <row r="1819" spans="5:5" ht="15" customHeight="1">
      <c r="E1819" s="36"/>
    </row>
    <row r="1820" spans="5:5" ht="15" customHeight="1">
      <c r="E1820" s="36"/>
    </row>
    <row r="1821" spans="5:5" ht="15" customHeight="1">
      <c r="E1821" s="36"/>
    </row>
    <row r="1822" spans="5:5" ht="15" customHeight="1">
      <c r="E1822" s="36"/>
    </row>
    <row r="1823" spans="5:5" ht="15" customHeight="1">
      <c r="E1823" s="36"/>
    </row>
    <row r="1824" spans="5:5" ht="15" customHeight="1">
      <c r="E1824" s="36"/>
    </row>
    <row r="1825" spans="5:5" ht="15" customHeight="1">
      <c r="E1825" s="36"/>
    </row>
    <row r="1826" spans="5:5" ht="15" customHeight="1">
      <c r="E1826" s="36"/>
    </row>
    <row r="1827" spans="5:5" ht="15" customHeight="1">
      <c r="E1827" s="36"/>
    </row>
    <row r="1828" spans="5:5" ht="15" customHeight="1">
      <c r="E1828" s="36"/>
    </row>
    <row r="1829" spans="5:5" ht="15" customHeight="1">
      <c r="E1829" s="36"/>
    </row>
    <row r="1830" spans="5:5" ht="15" customHeight="1">
      <c r="E1830" s="36"/>
    </row>
    <row r="1831" spans="5:5" ht="15" customHeight="1">
      <c r="E1831" s="36"/>
    </row>
    <row r="1832" spans="5:5" ht="15" customHeight="1">
      <c r="E1832" s="36"/>
    </row>
    <row r="1833" spans="5:5" ht="15" customHeight="1">
      <c r="E1833" s="36"/>
    </row>
    <row r="1834" spans="5:5" ht="15" customHeight="1">
      <c r="E1834" s="36"/>
    </row>
    <row r="1835" spans="5:5" ht="15" customHeight="1">
      <c r="E1835" s="36"/>
    </row>
    <row r="1836" spans="5:5" ht="15" customHeight="1">
      <c r="E1836" s="36"/>
    </row>
    <row r="1837" spans="5:5" ht="15" customHeight="1">
      <c r="E1837" s="36"/>
    </row>
    <row r="1838" spans="5:5" ht="15" customHeight="1">
      <c r="E1838" s="36"/>
    </row>
    <row r="1839" spans="5:5" ht="15" customHeight="1">
      <c r="E1839" s="36"/>
    </row>
    <row r="1840" spans="5:5" ht="15" customHeight="1">
      <c r="E1840" s="36"/>
    </row>
    <row r="1841" spans="5:5" ht="15" customHeight="1">
      <c r="E1841" s="36"/>
    </row>
    <row r="1842" spans="5:5" ht="15" customHeight="1">
      <c r="E1842" s="36"/>
    </row>
    <row r="1843" spans="5:5" ht="15" customHeight="1">
      <c r="E1843" s="36"/>
    </row>
    <row r="1844" spans="5:5" ht="15" customHeight="1">
      <c r="E1844" s="36"/>
    </row>
    <row r="1845" spans="5:5" ht="15" customHeight="1">
      <c r="E1845" s="36"/>
    </row>
    <row r="1846" spans="5:5" ht="15" customHeight="1">
      <c r="E1846" s="36"/>
    </row>
    <row r="1847" spans="5:5" ht="15" customHeight="1">
      <c r="E1847" s="36"/>
    </row>
    <row r="1848" spans="5:5" ht="15" customHeight="1">
      <c r="E1848" s="36"/>
    </row>
    <row r="1849" spans="5:5" ht="15" customHeight="1">
      <c r="E1849" s="36"/>
    </row>
    <row r="1850" spans="5:5" ht="15" customHeight="1">
      <c r="E1850" s="36"/>
    </row>
    <row r="1851" spans="5:5" ht="15" customHeight="1">
      <c r="E1851" s="36"/>
    </row>
    <row r="1852" spans="5:5" ht="15" customHeight="1">
      <c r="E1852" s="36"/>
    </row>
    <row r="1853" spans="5:5" ht="15" customHeight="1">
      <c r="E1853" s="36"/>
    </row>
    <row r="1854" spans="5:5" ht="15" customHeight="1">
      <c r="E1854" s="36"/>
    </row>
    <row r="1855" spans="5:5" ht="15" customHeight="1">
      <c r="E1855" s="36"/>
    </row>
    <row r="1856" spans="5:5" ht="15" customHeight="1">
      <c r="E1856" s="36"/>
    </row>
    <row r="1857" spans="5:5" ht="15" customHeight="1">
      <c r="E1857" s="36"/>
    </row>
    <row r="1858" spans="5:5" ht="15" customHeight="1">
      <c r="E1858" s="36"/>
    </row>
    <row r="1859" spans="5:5" ht="15" customHeight="1">
      <c r="E1859" s="36"/>
    </row>
    <row r="1860" spans="5:5" ht="15" customHeight="1">
      <c r="E1860" s="36"/>
    </row>
    <row r="1861" spans="5:5" ht="15" customHeight="1">
      <c r="E1861" s="36"/>
    </row>
    <row r="1862" spans="5:5" ht="15" customHeight="1">
      <c r="E1862" s="36"/>
    </row>
    <row r="1863" spans="5:5" ht="15" customHeight="1">
      <c r="E1863" s="36"/>
    </row>
    <row r="1864" spans="5:5" ht="15" customHeight="1">
      <c r="E1864" s="36"/>
    </row>
    <row r="1865" spans="5:5" ht="15" customHeight="1">
      <c r="E1865" s="36"/>
    </row>
    <row r="1866" spans="5:5" ht="15" customHeight="1">
      <c r="E1866" s="36"/>
    </row>
    <row r="1867" spans="5:5" ht="15" customHeight="1">
      <c r="E1867" s="36"/>
    </row>
    <row r="1868" spans="5:5" ht="15" customHeight="1">
      <c r="E1868" s="36"/>
    </row>
    <row r="1869" spans="5:5" ht="15" customHeight="1">
      <c r="E1869" s="36"/>
    </row>
    <row r="1870" spans="5:5" ht="15" customHeight="1">
      <c r="E1870" s="36"/>
    </row>
    <row r="1871" spans="5:5" ht="15" customHeight="1">
      <c r="E1871" s="36"/>
    </row>
    <row r="1872" spans="5:5" ht="15" customHeight="1">
      <c r="E1872" s="36"/>
    </row>
    <row r="1873" spans="5:5" ht="15" customHeight="1">
      <c r="E1873" s="36"/>
    </row>
    <row r="1874" spans="5:5" ht="15" customHeight="1">
      <c r="E1874" s="36"/>
    </row>
    <row r="1875" spans="5:5" ht="15" customHeight="1">
      <c r="E1875" s="36"/>
    </row>
    <row r="1876" spans="5:5" ht="15" customHeight="1">
      <c r="E1876" s="36"/>
    </row>
    <row r="1877" spans="5:5" ht="15" customHeight="1">
      <c r="E1877" s="36"/>
    </row>
    <row r="1878" spans="5:5" ht="15" customHeight="1">
      <c r="E1878" s="36"/>
    </row>
    <row r="1879" spans="5:5" ht="15" customHeight="1">
      <c r="E1879" s="36"/>
    </row>
    <row r="1880" spans="5:5" ht="15" customHeight="1">
      <c r="E1880" s="36"/>
    </row>
    <row r="1881" spans="5:5" ht="15" customHeight="1">
      <c r="E1881" s="36"/>
    </row>
    <row r="1882" spans="5:5" ht="15" customHeight="1">
      <c r="E1882" s="36"/>
    </row>
    <row r="1883" spans="5:5" ht="15" customHeight="1">
      <c r="E1883" s="36"/>
    </row>
    <row r="1884" spans="5:5" ht="15" customHeight="1">
      <c r="E1884" s="36"/>
    </row>
    <row r="1885" spans="5:5" ht="15" customHeight="1">
      <c r="E1885" s="36"/>
    </row>
    <row r="1886" spans="5:5" ht="15" customHeight="1">
      <c r="E1886" s="36"/>
    </row>
    <row r="1887" spans="5:5" ht="15" customHeight="1">
      <c r="E1887" s="36"/>
    </row>
    <row r="1888" spans="5:5" ht="15" customHeight="1">
      <c r="E1888" s="36"/>
    </row>
    <row r="1889" spans="5:5" ht="15" customHeight="1">
      <c r="E1889" s="36"/>
    </row>
    <row r="1890" spans="5:5" ht="15" customHeight="1">
      <c r="E1890" s="36"/>
    </row>
    <row r="1891" spans="5:5" ht="15" customHeight="1">
      <c r="E1891" s="36"/>
    </row>
    <row r="1892" spans="5:5" ht="15" customHeight="1">
      <c r="E1892" s="36"/>
    </row>
    <row r="1893" spans="5:5" ht="15" customHeight="1">
      <c r="E1893" s="36"/>
    </row>
    <row r="1894" spans="5:5" ht="15" customHeight="1">
      <c r="E1894" s="36"/>
    </row>
    <row r="1895" spans="5:5" ht="15" customHeight="1">
      <c r="E1895" s="36"/>
    </row>
    <row r="1896" spans="5:5" ht="15" customHeight="1">
      <c r="E1896" s="36"/>
    </row>
    <row r="1897" spans="5:5" ht="15" customHeight="1">
      <c r="E1897" s="36"/>
    </row>
    <row r="1898" spans="5:5" ht="15" customHeight="1">
      <c r="E1898" s="36"/>
    </row>
    <row r="1899" spans="5:5" ht="15" customHeight="1">
      <c r="E1899" s="36"/>
    </row>
    <row r="1900" spans="5:5" ht="15" customHeight="1">
      <c r="E1900" s="36"/>
    </row>
    <row r="1901" spans="5:5" ht="15" customHeight="1">
      <c r="E1901" s="36"/>
    </row>
    <row r="1902" spans="5:5" ht="15" customHeight="1">
      <c r="E1902" s="36"/>
    </row>
    <row r="1903" spans="5:5" ht="15" customHeight="1">
      <c r="E1903" s="36"/>
    </row>
    <row r="1904" spans="5:5" ht="15" customHeight="1">
      <c r="E1904" s="36"/>
    </row>
    <row r="1905" spans="5:5" ht="15" customHeight="1">
      <c r="E1905" s="36"/>
    </row>
    <row r="1906" spans="5:5" ht="15" customHeight="1">
      <c r="E1906" s="36"/>
    </row>
    <row r="1907" spans="5:5" ht="15" customHeight="1">
      <c r="E1907" s="36"/>
    </row>
    <row r="1908" spans="5:5" ht="15" customHeight="1">
      <c r="E1908" s="36"/>
    </row>
    <row r="1909" spans="5:5" ht="15" customHeight="1">
      <c r="E1909" s="36"/>
    </row>
    <row r="1910" spans="5:5" ht="15" customHeight="1">
      <c r="E1910" s="36"/>
    </row>
    <row r="1911" spans="5:5" ht="15" customHeight="1">
      <c r="E1911" s="36"/>
    </row>
    <row r="1912" spans="5:5" ht="15" customHeight="1">
      <c r="E1912" s="36"/>
    </row>
    <row r="1913" spans="5:5" ht="15" customHeight="1">
      <c r="E1913" s="36"/>
    </row>
    <row r="1914" spans="5:5" ht="15" customHeight="1">
      <c r="E1914" s="36"/>
    </row>
    <row r="1915" spans="5:5" ht="15" customHeight="1">
      <c r="E1915" s="36"/>
    </row>
    <row r="1916" spans="5:5" ht="15" customHeight="1">
      <c r="E1916" s="36"/>
    </row>
    <row r="1917" spans="5:5" ht="15" customHeight="1">
      <c r="E1917" s="36"/>
    </row>
    <row r="1918" spans="5:5" ht="15" customHeight="1">
      <c r="E1918" s="36"/>
    </row>
    <row r="1919" spans="5:5" ht="15" customHeight="1">
      <c r="E1919" s="36"/>
    </row>
    <row r="1920" spans="5:5" ht="15" customHeight="1">
      <c r="E1920" s="36"/>
    </row>
    <row r="1921" spans="5:5" ht="15" customHeight="1">
      <c r="E1921" s="36"/>
    </row>
    <row r="1922" spans="5:5" ht="15" customHeight="1">
      <c r="E1922" s="36"/>
    </row>
    <row r="1923" spans="5:5" ht="15" customHeight="1">
      <c r="E1923" s="36"/>
    </row>
    <row r="1924" spans="5:5" ht="15" customHeight="1">
      <c r="E1924" s="36"/>
    </row>
    <row r="1925" spans="5:5" ht="15" customHeight="1">
      <c r="E1925" s="36"/>
    </row>
    <row r="1926" spans="5:5" ht="15" customHeight="1">
      <c r="E1926" s="36"/>
    </row>
    <row r="1927" spans="5:5" ht="15" customHeight="1">
      <c r="E1927" s="36"/>
    </row>
    <row r="1928" spans="5:5" ht="15" customHeight="1">
      <c r="E1928" s="36"/>
    </row>
    <row r="1929" spans="5:5" ht="15" customHeight="1">
      <c r="E1929" s="36"/>
    </row>
    <row r="1930" spans="5:5" ht="15" customHeight="1">
      <c r="E1930" s="36"/>
    </row>
    <row r="1931" spans="5:5" ht="15" customHeight="1">
      <c r="E1931" s="36"/>
    </row>
    <row r="1932" spans="5:5" ht="15" customHeight="1">
      <c r="E1932" s="36"/>
    </row>
    <row r="1933" spans="5:5">
      <c r="E1933" s="36"/>
    </row>
    <row r="1934" spans="5:5">
      <c r="E1934" s="36"/>
    </row>
    <row r="1935" spans="5:5">
      <c r="E1935" s="36"/>
    </row>
  </sheetData>
  <autoFilter ref="A7:H1002" xr:uid="{00000000-0009-0000-0000-000003000000}">
    <sortState xmlns:xlrd2="http://schemas.microsoft.com/office/spreadsheetml/2017/richdata2" ref="A7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6:E6"/>
    <mergeCell ref="A2:E5"/>
  </mergeCells>
  <pageMargins left="0.70866141732283505" right="0.70866141732283505" top="0.74803149606299202" bottom="0.74803149606299202" header="0.31496062992126" footer="0.31496062992126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customWidth="1"/>
  </cols>
  <sheetData>
    <row r="1" spans="1:5" ht="33" customHeight="1">
      <c r="A1" s="1" t="s">
        <v>2</v>
      </c>
      <c r="B1" s="1" t="s">
        <v>3</v>
      </c>
      <c r="C1" s="1" t="s">
        <v>4</v>
      </c>
      <c r="D1" s="1" t="s">
        <v>5</v>
      </c>
      <c r="E1" s="2" t="s">
        <v>6</v>
      </c>
    </row>
    <row r="2" spans="1:5" ht="33" customHeight="1">
      <c r="A2" s="3" t="s">
        <v>1123</v>
      </c>
      <c r="B2" s="4">
        <v>44195</v>
      </c>
      <c r="C2" s="3" t="s">
        <v>253</v>
      </c>
      <c r="D2" s="3" t="s">
        <v>1124</v>
      </c>
      <c r="E2" s="5">
        <v>17409.509999999998</v>
      </c>
    </row>
    <row r="3" spans="1:5" ht="33" customHeight="1">
      <c r="A3" s="3" t="s">
        <v>1125</v>
      </c>
      <c r="B3" s="4">
        <v>44195</v>
      </c>
      <c r="C3" s="3" t="s">
        <v>253</v>
      </c>
      <c r="D3" s="3" t="s">
        <v>1124</v>
      </c>
      <c r="E3" s="5">
        <v>141694.63</v>
      </c>
    </row>
    <row r="4" spans="1:5" ht="33" customHeight="1">
      <c r="A4" s="3" t="s">
        <v>1126</v>
      </c>
      <c r="B4" s="4">
        <v>44195</v>
      </c>
      <c r="C4" s="3" t="s">
        <v>253</v>
      </c>
      <c r="D4" s="3" t="s">
        <v>1124</v>
      </c>
      <c r="E4" s="5">
        <v>38026.06</v>
      </c>
    </row>
    <row r="5" spans="1:5" ht="33" customHeight="1">
      <c r="A5" s="3" t="s">
        <v>1127</v>
      </c>
      <c r="B5" s="4">
        <v>44195</v>
      </c>
      <c r="C5" s="3" t="s">
        <v>253</v>
      </c>
      <c r="D5" s="3" t="s">
        <v>1124</v>
      </c>
      <c r="E5" s="5">
        <v>19446.400000000001</v>
      </c>
    </row>
    <row r="6" spans="1:5" ht="33" customHeight="1">
      <c r="A6" s="3" t="s">
        <v>1128</v>
      </c>
      <c r="B6" s="4">
        <v>44195</v>
      </c>
      <c r="C6" s="3" t="s">
        <v>253</v>
      </c>
      <c r="D6" s="3" t="s">
        <v>1124</v>
      </c>
      <c r="E6" s="5">
        <v>23374.07</v>
      </c>
    </row>
    <row r="7" spans="1:5" ht="33" customHeight="1">
      <c r="A7" s="3" t="s">
        <v>1129</v>
      </c>
      <c r="B7" s="4">
        <v>44195</v>
      </c>
      <c r="C7" s="3" t="s">
        <v>253</v>
      </c>
      <c r="D7" s="3" t="s">
        <v>1124</v>
      </c>
      <c r="E7" s="5">
        <v>34994.269999999997</v>
      </c>
    </row>
    <row r="8" spans="1:5" ht="33" customHeight="1">
      <c r="A8" s="3" t="s">
        <v>1130</v>
      </c>
      <c r="B8" s="4">
        <v>44195</v>
      </c>
      <c r="C8" s="3" t="s">
        <v>253</v>
      </c>
      <c r="D8" s="3" t="s">
        <v>1124</v>
      </c>
      <c r="E8" s="5">
        <v>18156.09</v>
      </c>
    </row>
    <row r="9" spans="1:5" ht="33" customHeight="1">
      <c r="A9" s="3" t="s">
        <v>1131</v>
      </c>
      <c r="B9" s="4">
        <v>44195</v>
      </c>
      <c r="C9" s="3" t="s">
        <v>253</v>
      </c>
      <c r="D9" s="3" t="s">
        <v>1124</v>
      </c>
      <c r="E9" s="5">
        <v>25425.33</v>
      </c>
    </row>
    <row r="10" spans="1:5" ht="33" customHeight="1">
      <c r="A10" s="3" t="s">
        <v>1132</v>
      </c>
      <c r="B10" s="4">
        <v>44195</v>
      </c>
      <c r="C10" s="3" t="s">
        <v>253</v>
      </c>
      <c r="D10" s="3" t="s">
        <v>1124</v>
      </c>
      <c r="E10" s="5">
        <v>189382.48</v>
      </c>
    </row>
    <row r="11" spans="1:5" ht="33" customHeight="1">
      <c r="A11" s="3" t="s">
        <v>1133</v>
      </c>
      <c r="B11" s="4">
        <v>44195</v>
      </c>
      <c r="C11" s="3" t="s">
        <v>253</v>
      </c>
      <c r="D11" s="3" t="s">
        <v>1124</v>
      </c>
      <c r="E11" s="5">
        <v>220851.36</v>
      </c>
    </row>
    <row r="12" spans="1:5" ht="33" customHeight="1">
      <c r="A12" s="3" t="s">
        <v>1213</v>
      </c>
      <c r="B12" s="4">
        <v>44119</v>
      </c>
      <c r="C12" s="3" t="s">
        <v>91</v>
      </c>
      <c r="D12" s="3" t="s">
        <v>1214</v>
      </c>
      <c r="E12" s="5">
        <v>191455</v>
      </c>
    </row>
    <row r="13" spans="1:5" ht="33" customHeight="1">
      <c r="A13" s="3" t="s">
        <v>1215</v>
      </c>
      <c r="B13" s="4">
        <v>44119</v>
      </c>
      <c r="C13" s="3" t="s">
        <v>91</v>
      </c>
      <c r="D13" s="3" t="s">
        <v>1216</v>
      </c>
      <c r="E13" s="5">
        <v>100757.25</v>
      </c>
    </row>
    <row r="14" spans="1:5" ht="33" customHeight="1">
      <c r="A14" s="3" t="s">
        <v>1217</v>
      </c>
      <c r="B14" s="4">
        <v>44119</v>
      </c>
      <c r="C14" s="3" t="s">
        <v>91</v>
      </c>
      <c r="D14" s="3" t="s">
        <v>1218</v>
      </c>
      <c r="E14" s="5">
        <v>407247.5</v>
      </c>
    </row>
    <row r="15" spans="1:5" ht="33" customHeight="1">
      <c r="A15" s="3" t="s">
        <v>1099</v>
      </c>
      <c r="B15" s="4">
        <v>44126</v>
      </c>
      <c r="C15" s="3" t="s">
        <v>91</v>
      </c>
      <c r="D15" s="3" t="s">
        <v>1219</v>
      </c>
      <c r="E15" s="5">
        <v>100757.25</v>
      </c>
    </row>
    <row r="16" spans="1:5" ht="33" customHeight="1">
      <c r="A16" s="3" t="s">
        <v>457</v>
      </c>
      <c r="B16" s="4">
        <v>44153</v>
      </c>
      <c r="C16" s="3" t="s">
        <v>91</v>
      </c>
      <c r="D16" s="3" t="s">
        <v>1220</v>
      </c>
      <c r="E16" s="5">
        <v>191455</v>
      </c>
    </row>
    <row r="17" spans="1:5" ht="33" customHeight="1">
      <c r="A17" s="3" t="s">
        <v>1221</v>
      </c>
      <c r="B17" s="4">
        <v>44153</v>
      </c>
      <c r="C17" s="3" t="s">
        <v>91</v>
      </c>
      <c r="D17" s="3" t="s">
        <v>1216</v>
      </c>
      <c r="E17" s="5">
        <v>100757.25</v>
      </c>
    </row>
    <row r="18" spans="1:5" ht="33" customHeight="1">
      <c r="A18" s="3" t="s">
        <v>1222</v>
      </c>
      <c r="B18" s="4">
        <v>44160</v>
      </c>
      <c r="C18" s="3" t="s">
        <v>91</v>
      </c>
      <c r="D18" s="3" t="s">
        <v>1219</v>
      </c>
      <c r="E18" s="5">
        <v>100757.25</v>
      </c>
    </row>
    <row r="19" spans="1:5" ht="33" customHeight="1">
      <c r="A19" s="3" t="s">
        <v>1191</v>
      </c>
      <c r="B19" s="4">
        <v>44160</v>
      </c>
      <c r="C19" s="3" t="s">
        <v>91</v>
      </c>
      <c r="D19" s="3" t="s">
        <v>1223</v>
      </c>
      <c r="E19" s="5">
        <v>100757.25</v>
      </c>
    </row>
    <row r="20" spans="1:5" ht="33" customHeight="1">
      <c r="A20" s="3" t="s">
        <v>1224</v>
      </c>
      <c r="B20" s="4">
        <v>44179</v>
      </c>
      <c r="C20" s="3" t="s">
        <v>91</v>
      </c>
      <c r="D20" s="6" t="s">
        <v>1225</v>
      </c>
      <c r="E20" s="5">
        <v>191455</v>
      </c>
    </row>
    <row r="21" spans="1:5" ht="33" customHeight="1">
      <c r="A21" s="3" t="s">
        <v>831</v>
      </c>
      <c r="B21" s="4">
        <v>44181</v>
      </c>
      <c r="C21" s="3" t="s">
        <v>91</v>
      </c>
      <c r="D21" s="6" t="s">
        <v>1226</v>
      </c>
      <c r="E21" s="5">
        <v>100757.25</v>
      </c>
    </row>
    <row r="22" spans="1:5" ht="33" customHeight="1">
      <c r="A22" s="7" t="s">
        <v>707</v>
      </c>
      <c r="B22" s="8">
        <v>44195</v>
      </c>
      <c r="C22" s="7" t="s">
        <v>253</v>
      </c>
      <c r="D22" s="7" t="s">
        <v>254</v>
      </c>
      <c r="E22" s="9">
        <v>23949.09</v>
      </c>
    </row>
    <row r="23" spans="1:5" ht="33" customHeight="1">
      <c r="A23" s="7" t="s">
        <v>708</v>
      </c>
      <c r="B23" s="8">
        <v>44195</v>
      </c>
      <c r="C23" s="7" t="s">
        <v>253</v>
      </c>
      <c r="D23" s="7" t="s">
        <v>254</v>
      </c>
      <c r="E23" s="9">
        <v>23571.49</v>
      </c>
    </row>
    <row r="24" spans="1:5" ht="33" customHeight="1">
      <c r="A24" s="7" t="s">
        <v>709</v>
      </c>
      <c r="B24" s="8">
        <v>44195</v>
      </c>
      <c r="C24" s="7" t="s">
        <v>253</v>
      </c>
      <c r="D24" s="7" t="s">
        <v>254</v>
      </c>
      <c r="E24" s="9">
        <v>12272</v>
      </c>
    </row>
    <row r="25" spans="1:5" ht="33" customHeight="1">
      <c r="A25" s="7" t="s">
        <v>710</v>
      </c>
      <c r="B25" s="8">
        <v>44195</v>
      </c>
      <c r="C25" s="7" t="s">
        <v>253</v>
      </c>
      <c r="D25" s="7" t="s">
        <v>254</v>
      </c>
      <c r="E25" s="9">
        <v>113410.58</v>
      </c>
    </row>
    <row r="26" spans="1:5" ht="33" customHeight="1">
      <c r="A26" s="7" t="s">
        <v>711</v>
      </c>
      <c r="B26" s="8">
        <v>44195</v>
      </c>
      <c r="C26" s="7" t="s">
        <v>253</v>
      </c>
      <c r="D26" s="7" t="s">
        <v>254</v>
      </c>
      <c r="E26" s="9">
        <v>30005.119999999999</v>
      </c>
    </row>
    <row r="27" spans="1:5" ht="33" customHeight="1">
      <c r="A27" s="7" t="s">
        <v>259</v>
      </c>
      <c r="B27" s="8">
        <v>44195</v>
      </c>
      <c r="C27" s="7" t="s">
        <v>253</v>
      </c>
      <c r="D27" s="7" t="s">
        <v>254</v>
      </c>
      <c r="E27" s="9">
        <v>48240.91</v>
      </c>
    </row>
    <row r="28" spans="1:5" ht="33" customHeight="1">
      <c r="A28" s="7" t="s">
        <v>1389</v>
      </c>
      <c r="B28" s="8">
        <v>44195</v>
      </c>
      <c r="C28" s="7" t="s">
        <v>253</v>
      </c>
      <c r="D28" s="7" t="s">
        <v>254</v>
      </c>
      <c r="E28" s="9">
        <v>91758.52</v>
      </c>
    </row>
    <row r="29" spans="1:5" ht="33" customHeight="1">
      <c r="A29" s="7" t="s">
        <v>1390</v>
      </c>
      <c r="B29" s="8">
        <v>44195</v>
      </c>
      <c r="C29" s="7" t="s">
        <v>253</v>
      </c>
      <c r="D29" s="7" t="s">
        <v>254</v>
      </c>
      <c r="E29" s="9">
        <v>124240.64</v>
      </c>
    </row>
    <row r="30" spans="1:5" ht="33" customHeight="1">
      <c r="A30" s="7" t="s">
        <v>1391</v>
      </c>
      <c r="B30" s="8">
        <v>44195</v>
      </c>
      <c r="C30" s="7" t="s">
        <v>253</v>
      </c>
      <c r="D30" s="7" t="s">
        <v>254</v>
      </c>
      <c r="E30" s="9">
        <v>33206.42</v>
      </c>
    </row>
    <row r="31" spans="1:5" ht="33" customHeight="1">
      <c r="A31" s="7" t="s">
        <v>1392</v>
      </c>
      <c r="B31" s="8">
        <v>44195</v>
      </c>
      <c r="C31" s="7" t="s">
        <v>253</v>
      </c>
      <c r="D31" s="7" t="s">
        <v>254</v>
      </c>
      <c r="E31" s="9">
        <v>44283.59</v>
      </c>
    </row>
    <row r="32" spans="1:5" ht="33" customHeight="1">
      <c r="A32" s="7" t="s">
        <v>1393</v>
      </c>
      <c r="B32" s="8">
        <v>44195</v>
      </c>
      <c r="C32" s="7" t="s">
        <v>253</v>
      </c>
      <c r="D32" s="7" t="s">
        <v>254</v>
      </c>
      <c r="E32" s="9">
        <v>17623.150000000001</v>
      </c>
    </row>
    <row r="33" spans="1:5" ht="33" customHeight="1">
      <c r="A33" s="7" t="s">
        <v>1394</v>
      </c>
      <c r="B33" s="8">
        <v>44195</v>
      </c>
      <c r="C33" s="7" t="s">
        <v>253</v>
      </c>
      <c r="D33" s="7" t="s">
        <v>254</v>
      </c>
      <c r="E33" s="9">
        <v>17023.29</v>
      </c>
    </row>
    <row r="34" spans="1:5" ht="33" customHeight="1">
      <c r="A34" s="7" t="s">
        <v>1395</v>
      </c>
      <c r="B34" s="8">
        <v>44195</v>
      </c>
      <c r="C34" s="7" t="s">
        <v>253</v>
      </c>
      <c r="D34" s="7" t="s">
        <v>254</v>
      </c>
      <c r="E34" s="9">
        <v>32908.910000000003</v>
      </c>
    </row>
    <row r="35" spans="1:5" ht="33" customHeight="1">
      <c r="A35" s="7" t="s">
        <v>1396</v>
      </c>
      <c r="B35" s="8">
        <v>44195</v>
      </c>
      <c r="C35" s="7" t="s">
        <v>253</v>
      </c>
      <c r="D35" s="7" t="s">
        <v>254</v>
      </c>
      <c r="E35" s="9">
        <v>17747.2</v>
      </c>
    </row>
    <row r="36" spans="1:5" ht="33" customHeight="1">
      <c r="A36" s="7" t="s">
        <v>1397</v>
      </c>
      <c r="B36" s="8">
        <v>44195</v>
      </c>
      <c r="C36" s="7" t="s">
        <v>253</v>
      </c>
      <c r="D36" s="7" t="s">
        <v>254</v>
      </c>
      <c r="E36" s="9">
        <v>17936</v>
      </c>
    </row>
    <row r="37" spans="1:5" ht="33" customHeight="1">
      <c r="A37" s="7" t="s">
        <v>1398</v>
      </c>
      <c r="B37" s="8">
        <v>44195</v>
      </c>
      <c r="C37" s="7" t="s">
        <v>253</v>
      </c>
      <c r="D37" s="7" t="s">
        <v>254</v>
      </c>
      <c r="E37" s="9">
        <v>211013.87</v>
      </c>
    </row>
    <row r="38" spans="1:5" ht="33" customHeight="1">
      <c r="A38" s="7" t="s">
        <v>276</v>
      </c>
      <c r="B38" s="8">
        <v>44195</v>
      </c>
      <c r="C38" s="7" t="s">
        <v>253</v>
      </c>
      <c r="D38" s="7" t="s">
        <v>254</v>
      </c>
      <c r="E38" s="9">
        <v>41382.03</v>
      </c>
    </row>
    <row r="39" spans="1:5" ht="33" customHeight="1">
      <c r="A39" s="7" t="s">
        <v>263</v>
      </c>
      <c r="B39" s="8">
        <v>44195</v>
      </c>
      <c r="C39" s="7" t="s">
        <v>253</v>
      </c>
      <c r="D39" s="7" t="s">
        <v>254</v>
      </c>
      <c r="E39" s="9">
        <v>26764.23</v>
      </c>
    </row>
    <row r="40" spans="1:5" ht="33" customHeight="1">
      <c r="A40" s="7" t="s">
        <v>277</v>
      </c>
      <c r="B40" s="8">
        <v>44195</v>
      </c>
      <c r="C40" s="7" t="s">
        <v>253</v>
      </c>
      <c r="D40" s="7" t="s">
        <v>254</v>
      </c>
      <c r="E40" s="9">
        <v>26134.6</v>
      </c>
    </row>
    <row r="41" spans="1:5" ht="33" customHeight="1">
      <c r="A41" s="7" t="s">
        <v>264</v>
      </c>
      <c r="B41" s="8">
        <v>44195</v>
      </c>
      <c r="C41" s="7" t="s">
        <v>253</v>
      </c>
      <c r="D41" s="7" t="s">
        <v>254</v>
      </c>
      <c r="E41" s="9">
        <v>38471.67</v>
      </c>
    </row>
    <row r="42" spans="1:5" ht="33" customHeight="1">
      <c r="A42" s="7" t="s">
        <v>278</v>
      </c>
      <c r="B42" s="8">
        <v>44195</v>
      </c>
      <c r="C42" s="7" t="s">
        <v>253</v>
      </c>
      <c r="D42" s="7" t="s">
        <v>254</v>
      </c>
      <c r="E42" s="9">
        <v>124828.02</v>
      </c>
    </row>
    <row r="43" spans="1:5" ht="33" customHeight="1">
      <c r="A43" s="7" t="s">
        <v>279</v>
      </c>
      <c r="B43" s="8">
        <v>44195</v>
      </c>
      <c r="C43" s="7" t="s">
        <v>253</v>
      </c>
      <c r="D43" s="7" t="s">
        <v>254</v>
      </c>
      <c r="E43" s="9">
        <v>148659.06</v>
      </c>
    </row>
    <row r="44" spans="1:5" ht="33" customHeight="1">
      <c r="A44" s="7" t="s">
        <v>676</v>
      </c>
      <c r="B44" s="8">
        <v>44195</v>
      </c>
      <c r="C44" s="7" t="s">
        <v>253</v>
      </c>
      <c r="D44" s="7" t="s">
        <v>254</v>
      </c>
      <c r="E44" s="9">
        <v>18098.75</v>
      </c>
    </row>
    <row r="45" spans="1:5" ht="33" customHeight="1">
      <c r="A45" s="7" t="s">
        <v>1400</v>
      </c>
      <c r="B45" s="8">
        <v>44195</v>
      </c>
      <c r="C45" s="7" t="s">
        <v>253</v>
      </c>
      <c r="D45" s="7" t="s">
        <v>254</v>
      </c>
      <c r="E45" s="9">
        <v>27455.87</v>
      </c>
    </row>
    <row r="46" spans="1:5" ht="33" customHeight="1">
      <c r="A46" s="7" t="s">
        <v>1401</v>
      </c>
      <c r="B46" s="8">
        <v>44195</v>
      </c>
      <c r="C46" s="7" t="s">
        <v>253</v>
      </c>
      <c r="D46" s="7" t="s">
        <v>254</v>
      </c>
      <c r="E46" s="9">
        <v>34994.269999999997</v>
      </c>
    </row>
    <row r="47" spans="1:5" ht="33" customHeight="1">
      <c r="A47" s="7" t="s">
        <v>261</v>
      </c>
      <c r="B47" s="8">
        <v>44195</v>
      </c>
      <c r="C47" s="7" t="s">
        <v>253</v>
      </c>
      <c r="D47" s="7" t="s">
        <v>254</v>
      </c>
      <c r="E47" s="9">
        <v>21021.55</v>
      </c>
    </row>
    <row r="48" spans="1:5" ht="33" customHeight="1">
      <c r="A48" s="7" t="s">
        <v>280</v>
      </c>
      <c r="B48" s="8">
        <v>44195</v>
      </c>
      <c r="C48" s="7" t="s">
        <v>253</v>
      </c>
      <c r="D48" s="7" t="s">
        <v>254</v>
      </c>
      <c r="E48" s="9">
        <v>38187.279999999999</v>
      </c>
    </row>
    <row r="49" spans="1:5" ht="33" customHeight="1">
      <c r="A49" s="7" t="s">
        <v>266</v>
      </c>
      <c r="B49" s="8">
        <v>44195</v>
      </c>
      <c r="C49" s="7" t="s">
        <v>253</v>
      </c>
      <c r="D49" s="7" t="s">
        <v>254</v>
      </c>
      <c r="E49" s="9">
        <v>19133.55</v>
      </c>
    </row>
    <row r="50" spans="1:5" ht="33" customHeight="1">
      <c r="A50" s="10" t="s">
        <v>19</v>
      </c>
      <c r="B50" s="8">
        <v>44050</v>
      </c>
      <c r="C50" s="7" t="s">
        <v>20</v>
      </c>
      <c r="D50" s="11" t="s">
        <v>21</v>
      </c>
      <c r="E50" s="9">
        <v>27287154.02</v>
      </c>
    </row>
    <row r="51" spans="1:5" ht="33" customHeight="1">
      <c r="A51" s="7" t="s">
        <v>265</v>
      </c>
      <c r="B51" s="8">
        <v>44195</v>
      </c>
      <c r="C51" s="7" t="s">
        <v>253</v>
      </c>
      <c r="D51" s="7" t="s">
        <v>254</v>
      </c>
      <c r="E51" s="9">
        <v>18156.09</v>
      </c>
    </row>
    <row r="52" spans="1:5" ht="33" customHeight="1">
      <c r="A52" s="7" t="s">
        <v>80</v>
      </c>
      <c r="B52" s="8">
        <v>44151</v>
      </c>
      <c r="C52" s="7" t="s">
        <v>29</v>
      </c>
      <c r="D52" s="7" t="s">
        <v>81</v>
      </c>
      <c r="E52" s="9">
        <v>19112719.109999999</v>
      </c>
    </row>
    <row r="53" spans="1:5" ht="33" customHeight="1">
      <c r="A53" s="10" t="s">
        <v>22</v>
      </c>
      <c r="B53" s="8">
        <v>44083</v>
      </c>
      <c r="C53" s="7" t="s">
        <v>23</v>
      </c>
      <c r="D53" s="11" t="s">
        <v>24</v>
      </c>
      <c r="E53" s="9">
        <v>118995.4</v>
      </c>
    </row>
    <row r="54" spans="1:5" ht="33" customHeight="1">
      <c r="A54" s="10" t="s">
        <v>28</v>
      </c>
      <c r="B54" s="8">
        <v>44028</v>
      </c>
      <c r="C54" s="7" t="s">
        <v>29</v>
      </c>
      <c r="D54" s="11" t="s">
        <v>30</v>
      </c>
      <c r="E54" s="9">
        <v>136468</v>
      </c>
    </row>
    <row r="55" spans="1:5" ht="33" customHeight="1">
      <c r="A55" s="10" t="s">
        <v>31</v>
      </c>
      <c r="B55" s="8">
        <v>44028</v>
      </c>
      <c r="C55" s="7" t="s">
        <v>29</v>
      </c>
      <c r="D55" s="11" t="s">
        <v>30</v>
      </c>
      <c r="E55" s="9">
        <v>142610</v>
      </c>
    </row>
    <row r="56" spans="1:5" ht="33" customHeight="1">
      <c r="A56" s="7" t="s">
        <v>88</v>
      </c>
      <c r="B56" s="8">
        <v>44176</v>
      </c>
      <c r="C56" s="7" t="s">
        <v>29</v>
      </c>
      <c r="D56" s="7" t="s">
        <v>89</v>
      </c>
      <c r="E56" s="9">
        <v>98070</v>
      </c>
    </row>
    <row r="57" spans="1:5" ht="33" customHeight="1">
      <c r="A57" s="7" t="s">
        <v>307</v>
      </c>
      <c r="B57" s="8">
        <v>44151</v>
      </c>
      <c r="C57" s="7" t="s">
        <v>308</v>
      </c>
      <c r="D57" s="7" t="s">
        <v>309</v>
      </c>
      <c r="E57" s="9">
        <v>14622709.393999999</v>
      </c>
    </row>
    <row r="58" spans="1:5" ht="33" customHeight="1">
      <c r="A58" s="7" t="s">
        <v>85</v>
      </c>
      <c r="B58" s="8">
        <v>44186</v>
      </c>
      <c r="C58" s="7" t="s">
        <v>86</v>
      </c>
      <c r="D58" s="7" t="s">
        <v>87</v>
      </c>
      <c r="E58" s="9">
        <v>863833.66</v>
      </c>
    </row>
    <row r="59" spans="1:5" ht="33" customHeight="1">
      <c r="A59" s="10" t="s">
        <v>107</v>
      </c>
      <c r="B59" s="8">
        <v>44056</v>
      </c>
      <c r="C59" s="7" t="s">
        <v>91</v>
      </c>
      <c r="D59" s="11" t="s">
        <v>108</v>
      </c>
      <c r="E59" s="9">
        <v>100757.25</v>
      </c>
    </row>
    <row r="60" spans="1:5" ht="33" customHeight="1">
      <c r="A60" s="10" t="s">
        <v>109</v>
      </c>
      <c r="B60" s="8">
        <v>44056</v>
      </c>
      <c r="C60" s="7" t="s">
        <v>91</v>
      </c>
      <c r="D60" s="11" t="s">
        <v>110</v>
      </c>
      <c r="E60" s="9">
        <v>191455</v>
      </c>
    </row>
    <row r="61" spans="1:5" ht="33" customHeight="1">
      <c r="A61" s="10" t="s">
        <v>111</v>
      </c>
      <c r="B61" s="8">
        <v>44056</v>
      </c>
      <c r="C61" s="7" t="s">
        <v>91</v>
      </c>
      <c r="D61" s="11" t="s">
        <v>112</v>
      </c>
      <c r="E61" s="9">
        <v>407247.5</v>
      </c>
    </row>
    <row r="62" spans="1:5" ht="33" customHeight="1">
      <c r="A62" s="10" t="s">
        <v>113</v>
      </c>
      <c r="B62" s="8">
        <v>44061</v>
      </c>
      <c r="C62" s="7" t="s">
        <v>91</v>
      </c>
      <c r="D62" s="11" t="s">
        <v>114</v>
      </c>
      <c r="E62" s="9">
        <v>100757.25</v>
      </c>
    </row>
    <row r="63" spans="1:5" ht="33" customHeight="1">
      <c r="A63" s="10" t="s">
        <v>115</v>
      </c>
      <c r="B63" s="8">
        <v>44092</v>
      </c>
      <c r="C63" s="7" t="s">
        <v>91</v>
      </c>
      <c r="D63" s="11" t="s">
        <v>116</v>
      </c>
      <c r="E63" s="9">
        <v>146782.17000000001</v>
      </c>
    </row>
    <row r="64" spans="1:5" ht="33" customHeight="1">
      <c r="A64" s="10" t="s">
        <v>117</v>
      </c>
      <c r="B64" s="8">
        <v>44099</v>
      </c>
      <c r="C64" s="7" t="s">
        <v>91</v>
      </c>
      <c r="D64" s="11" t="s">
        <v>114</v>
      </c>
      <c r="E64" s="9">
        <v>100757.25</v>
      </c>
    </row>
    <row r="65" spans="1:5" ht="33" customHeight="1">
      <c r="A65" s="10" t="s">
        <v>118</v>
      </c>
      <c r="B65" s="8">
        <v>44099</v>
      </c>
      <c r="C65" s="7" t="s">
        <v>91</v>
      </c>
      <c r="D65" s="11" t="s">
        <v>110</v>
      </c>
      <c r="E65" s="9">
        <v>191455</v>
      </c>
    </row>
    <row r="66" spans="1:5" ht="33" customHeight="1">
      <c r="A66" s="10" t="s">
        <v>119</v>
      </c>
      <c r="B66" s="8">
        <v>44099</v>
      </c>
      <c r="C66" s="7" t="s">
        <v>91</v>
      </c>
      <c r="D66" s="11" t="s">
        <v>108</v>
      </c>
      <c r="E66" s="9">
        <v>100757.25</v>
      </c>
    </row>
    <row r="67" spans="1:5" ht="33" customHeight="1">
      <c r="A67" s="10" t="s">
        <v>120</v>
      </c>
      <c r="B67" s="8">
        <v>44099</v>
      </c>
      <c r="C67" s="7" t="s">
        <v>91</v>
      </c>
      <c r="D67" s="11" t="s">
        <v>112</v>
      </c>
      <c r="E67" s="9">
        <v>407247.5</v>
      </c>
    </row>
    <row r="68" spans="1:5" ht="33" customHeight="1">
      <c r="A68" s="7" t="s">
        <v>90</v>
      </c>
      <c r="B68" s="8">
        <v>44189</v>
      </c>
      <c r="C68" s="7" t="s">
        <v>91</v>
      </c>
      <c r="D68" s="7" t="s">
        <v>92</v>
      </c>
      <c r="E68" s="9">
        <v>100757.25</v>
      </c>
    </row>
    <row r="69" spans="1:5" ht="33" customHeight="1">
      <c r="A69" s="7" t="s">
        <v>93</v>
      </c>
      <c r="B69" s="8">
        <v>44189</v>
      </c>
      <c r="C69" s="7" t="s">
        <v>91</v>
      </c>
      <c r="D69" s="7" t="s">
        <v>94</v>
      </c>
      <c r="E69" s="9">
        <v>100757.25</v>
      </c>
    </row>
    <row r="70" spans="1:5" ht="33" customHeight="1">
      <c r="A70" s="7" t="s">
        <v>82</v>
      </c>
      <c r="B70" s="8">
        <v>44183</v>
      </c>
      <c r="C70" s="7" t="s">
        <v>206</v>
      </c>
      <c r="D70" s="7" t="s">
        <v>84</v>
      </c>
      <c r="E70" s="9">
        <v>26163.02</v>
      </c>
    </row>
    <row r="71" spans="1:5" ht="33" customHeight="1">
      <c r="A71" s="10" t="s">
        <v>50</v>
      </c>
      <c r="B71" s="8">
        <v>44057</v>
      </c>
      <c r="C71" s="7" t="s">
        <v>51</v>
      </c>
      <c r="D71" s="11" t="s">
        <v>52</v>
      </c>
      <c r="E71" s="9">
        <v>5500</v>
      </c>
    </row>
    <row r="72" spans="1:5" ht="33" customHeight="1">
      <c r="A72" s="10" t="s">
        <v>56</v>
      </c>
      <c r="B72" s="8">
        <v>44013</v>
      </c>
      <c r="C72" s="7" t="s">
        <v>57</v>
      </c>
      <c r="D72" s="11" t="s">
        <v>58</v>
      </c>
      <c r="E72" s="9">
        <v>600109</v>
      </c>
    </row>
    <row r="73" spans="1:5" ht="33" customHeight="1">
      <c r="A73" s="7" t="s">
        <v>132</v>
      </c>
      <c r="B73" s="8">
        <v>44063</v>
      </c>
      <c r="C73" s="7" t="s">
        <v>63</v>
      </c>
      <c r="D73" s="7" t="s">
        <v>133</v>
      </c>
      <c r="E73" s="9">
        <v>118441820.52</v>
      </c>
    </row>
    <row r="74" spans="1:5" ht="33" customHeight="1">
      <c r="A74" s="7" t="s">
        <v>859</v>
      </c>
      <c r="B74" s="8">
        <v>44064</v>
      </c>
      <c r="C74" s="7" t="s">
        <v>63</v>
      </c>
      <c r="D74" s="7" t="s">
        <v>861</v>
      </c>
      <c r="E74" s="9">
        <v>17784955.899999999</v>
      </c>
    </row>
    <row r="75" spans="1:5" ht="33" customHeight="1">
      <c r="A75" s="7" t="s">
        <v>862</v>
      </c>
      <c r="B75" s="8">
        <v>44071</v>
      </c>
      <c r="C75" s="7" t="s">
        <v>63</v>
      </c>
      <c r="D75" s="7" t="s">
        <v>861</v>
      </c>
      <c r="E75" s="9">
        <v>18783132.149999999</v>
      </c>
    </row>
    <row r="76" spans="1:5" ht="33" customHeight="1">
      <c r="A76" s="7" t="s">
        <v>863</v>
      </c>
      <c r="B76" s="8">
        <v>44078</v>
      </c>
      <c r="C76" s="7" t="s">
        <v>63</v>
      </c>
      <c r="D76" s="7" t="s">
        <v>861</v>
      </c>
      <c r="E76" s="9">
        <v>20011616.699999999</v>
      </c>
    </row>
    <row r="77" spans="1:5" ht="33" customHeight="1">
      <c r="A77" s="7" t="s">
        <v>864</v>
      </c>
      <c r="B77" s="8">
        <v>44085</v>
      </c>
      <c r="C77" s="7" t="s">
        <v>63</v>
      </c>
      <c r="D77" s="7" t="s">
        <v>861</v>
      </c>
      <c r="E77" s="9">
        <v>18568450.379999999</v>
      </c>
    </row>
    <row r="78" spans="1:5" ht="33" customHeight="1">
      <c r="A78" s="7" t="s">
        <v>870</v>
      </c>
      <c r="B78" s="8">
        <v>44092</v>
      </c>
      <c r="C78" s="7" t="s">
        <v>63</v>
      </c>
      <c r="D78" s="7" t="s">
        <v>861</v>
      </c>
      <c r="E78" s="9">
        <v>18693912.609999999</v>
      </c>
    </row>
    <row r="79" spans="1:5" ht="33" customHeight="1">
      <c r="A79" s="7" t="s">
        <v>871</v>
      </c>
      <c r="B79" s="8">
        <v>44099</v>
      </c>
      <c r="C79" s="7" t="s">
        <v>63</v>
      </c>
      <c r="D79" s="7" t="s">
        <v>861</v>
      </c>
      <c r="E79" s="9">
        <v>16820491.030000001</v>
      </c>
    </row>
    <row r="80" spans="1:5" ht="33" customHeight="1">
      <c r="A80" s="7" t="s">
        <v>872</v>
      </c>
      <c r="B80" s="8">
        <v>44106</v>
      </c>
      <c r="C80" s="7" t="s">
        <v>63</v>
      </c>
      <c r="D80" s="7" t="s">
        <v>861</v>
      </c>
      <c r="E80" s="9">
        <v>17179008.940000001</v>
      </c>
    </row>
    <row r="81" spans="1:5" ht="33" customHeight="1">
      <c r="A81" s="7" t="s">
        <v>873</v>
      </c>
      <c r="B81" s="8">
        <v>44113</v>
      </c>
      <c r="C81" s="7" t="s">
        <v>63</v>
      </c>
      <c r="D81" s="7" t="s">
        <v>861</v>
      </c>
      <c r="E81" s="9">
        <v>18689494.530000001</v>
      </c>
    </row>
    <row r="82" spans="1:5" ht="33" customHeight="1">
      <c r="A82" s="7" t="s">
        <v>874</v>
      </c>
      <c r="B82" s="8">
        <v>44120</v>
      </c>
      <c r="C82" s="7" t="s">
        <v>63</v>
      </c>
      <c r="D82" s="7" t="s">
        <v>861</v>
      </c>
      <c r="E82" s="9">
        <v>17885952.629999999</v>
      </c>
    </row>
    <row r="83" spans="1:5" ht="33" customHeight="1">
      <c r="A83" s="7" t="s">
        <v>869</v>
      </c>
      <c r="B83" s="8">
        <v>44125</v>
      </c>
      <c r="C83" s="7" t="s">
        <v>63</v>
      </c>
      <c r="D83" s="7" t="s">
        <v>861</v>
      </c>
      <c r="E83" s="9">
        <v>132868929.18000001</v>
      </c>
    </row>
    <row r="84" spans="1:5" ht="33" customHeight="1">
      <c r="A84" s="7" t="s">
        <v>866</v>
      </c>
      <c r="B84" s="8">
        <v>44127</v>
      </c>
      <c r="C84" s="7" t="s">
        <v>63</v>
      </c>
      <c r="D84" s="7" t="s">
        <v>861</v>
      </c>
      <c r="E84" s="9">
        <v>17273938.75</v>
      </c>
    </row>
    <row r="85" spans="1:5" ht="33" customHeight="1">
      <c r="A85" s="7" t="s">
        <v>865</v>
      </c>
      <c r="B85" s="8">
        <v>44134</v>
      </c>
      <c r="C85" s="7" t="s">
        <v>63</v>
      </c>
      <c r="D85" s="7" t="s">
        <v>861</v>
      </c>
      <c r="E85" s="9">
        <v>17955982.68</v>
      </c>
    </row>
    <row r="86" spans="1:5" ht="33" customHeight="1">
      <c r="A86" s="7" t="s">
        <v>868</v>
      </c>
      <c r="B86" s="8">
        <v>44141</v>
      </c>
      <c r="C86" s="7" t="s">
        <v>63</v>
      </c>
      <c r="D86" s="7" t="s">
        <v>861</v>
      </c>
      <c r="E86" s="9">
        <v>17801015.629999999</v>
      </c>
    </row>
    <row r="87" spans="1:5" ht="33" customHeight="1">
      <c r="A87" s="7" t="s">
        <v>867</v>
      </c>
      <c r="B87" s="8">
        <v>44148</v>
      </c>
      <c r="C87" s="7" t="s">
        <v>63</v>
      </c>
      <c r="D87" s="7" t="s">
        <v>861</v>
      </c>
      <c r="E87" s="9">
        <v>15884545.84</v>
      </c>
    </row>
    <row r="88" spans="1:5" ht="33" customHeight="1">
      <c r="A88" s="10" t="s">
        <v>59</v>
      </c>
      <c r="B88" s="8">
        <v>43983</v>
      </c>
      <c r="C88" s="7" t="s">
        <v>60</v>
      </c>
      <c r="D88" s="11" t="s">
        <v>61</v>
      </c>
      <c r="E88" s="9">
        <v>1564000.04</v>
      </c>
    </row>
    <row r="89" spans="1:5" ht="33" customHeight="1">
      <c r="A89" s="10" t="s">
        <v>10</v>
      </c>
      <c r="B89" s="8">
        <v>44135</v>
      </c>
      <c r="C89" s="7" t="s">
        <v>11</v>
      </c>
      <c r="D89" s="11" t="s">
        <v>12</v>
      </c>
      <c r="E89" s="9">
        <v>101987.05</v>
      </c>
    </row>
    <row r="90" spans="1:5" ht="33" customHeight="1">
      <c r="A90" s="7" t="s">
        <v>155</v>
      </c>
      <c r="B90" s="8">
        <v>43886</v>
      </c>
      <c r="C90" s="7" t="s">
        <v>63</v>
      </c>
      <c r="D90" s="7" t="s">
        <v>156</v>
      </c>
      <c r="E90" s="9">
        <v>335304.8</v>
      </c>
    </row>
    <row r="91" spans="1:5" ht="33" customHeight="1">
      <c r="A91" s="7" t="s">
        <v>184</v>
      </c>
      <c r="B91" s="8">
        <v>43909</v>
      </c>
      <c r="C91" s="7" t="s">
        <v>63</v>
      </c>
      <c r="D91" s="7" t="s">
        <v>185</v>
      </c>
      <c r="E91" s="9">
        <v>136099.34</v>
      </c>
    </row>
    <row r="92" spans="1:5" ht="33" customHeight="1">
      <c r="A92" s="7" t="s">
        <v>199</v>
      </c>
      <c r="B92" s="8">
        <v>43909</v>
      </c>
      <c r="C92" s="7" t="s">
        <v>63</v>
      </c>
      <c r="D92" s="7" t="s">
        <v>200</v>
      </c>
      <c r="E92" s="9">
        <v>81915.259999999995</v>
      </c>
    </row>
    <row r="93" spans="1:5" ht="33" customHeight="1">
      <c r="A93" s="7" t="s">
        <v>192</v>
      </c>
      <c r="B93" s="8">
        <v>43934</v>
      </c>
      <c r="C93" s="7" t="s">
        <v>63</v>
      </c>
      <c r="D93" s="7" t="s">
        <v>193</v>
      </c>
      <c r="E93" s="9">
        <v>143505.46</v>
      </c>
    </row>
    <row r="94" spans="1:5" ht="33" customHeight="1">
      <c r="A94" s="7" t="s">
        <v>197</v>
      </c>
      <c r="B94" s="8">
        <v>43937</v>
      </c>
      <c r="C94" s="7" t="s">
        <v>63</v>
      </c>
      <c r="D94" s="7" t="s">
        <v>139</v>
      </c>
      <c r="E94" s="9">
        <v>60163.76</v>
      </c>
    </row>
    <row r="95" spans="1:5" ht="33" customHeight="1">
      <c r="A95" s="7" t="s">
        <v>196</v>
      </c>
      <c r="B95" s="8">
        <v>43938</v>
      </c>
      <c r="C95" s="7" t="s">
        <v>63</v>
      </c>
      <c r="D95" s="7" t="s">
        <v>139</v>
      </c>
      <c r="E95" s="9">
        <v>60163.76</v>
      </c>
    </row>
    <row r="96" spans="1:5" ht="33" customHeight="1">
      <c r="A96" s="7" t="s">
        <v>194</v>
      </c>
      <c r="B96" s="8">
        <v>43939</v>
      </c>
      <c r="C96" s="7" t="s">
        <v>63</v>
      </c>
      <c r="D96" s="7" t="s">
        <v>139</v>
      </c>
      <c r="E96" s="9">
        <v>70811.34</v>
      </c>
    </row>
    <row r="97" spans="1:5" ht="33" customHeight="1">
      <c r="A97" s="7" t="s">
        <v>201</v>
      </c>
      <c r="B97" s="8">
        <v>43939</v>
      </c>
      <c r="C97" s="7" t="s">
        <v>63</v>
      </c>
      <c r="D97" s="7" t="s">
        <v>139</v>
      </c>
      <c r="E97" s="9">
        <v>50458.400000000001</v>
      </c>
    </row>
    <row r="98" spans="1:5" ht="33" customHeight="1">
      <c r="A98" s="7" t="s">
        <v>188</v>
      </c>
      <c r="B98" s="8">
        <v>43949</v>
      </c>
      <c r="C98" s="7" t="s">
        <v>63</v>
      </c>
      <c r="D98" s="7" t="s">
        <v>189</v>
      </c>
      <c r="E98" s="9">
        <v>113949.78</v>
      </c>
    </row>
    <row r="99" spans="1:5" ht="33" customHeight="1">
      <c r="A99" s="7" t="s">
        <v>191</v>
      </c>
      <c r="B99" s="8">
        <v>43949</v>
      </c>
      <c r="C99" s="7" t="s">
        <v>63</v>
      </c>
      <c r="D99" s="7" t="s">
        <v>170</v>
      </c>
      <c r="E99" s="9">
        <v>113543.3</v>
      </c>
    </row>
    <row r="100" spans="1:5" ht="33" customHeight="1">
      <c r="A100" s="7" t="s">
        <v>195</v>
      </c>
      <c r="B100" s="8">
        <v>43950</v>
      </c>
      <c r="C100" s="7" t="s">
        <v>63</v>
      </c>
      <c r="D100" s="7" t="s">
        <v>139</v>
      </c>
      <c r="E100" s="9">
        <v>161287.63</v>
      </c>
    </row>
    <row r="101" spans="1:5" ht="33" customHeight="1">
      <c r="A101" s="7" t="s">
        <v>187</v>
      </c>
      <c r="B101" s="8">
        <v>43950</v>
      </c>
      <c r="C101" s="7" t="s">
        <v>63</v>
      </c>
      <c r="D101" s="7" t="s">
        <v>139</v>
      </c>
      <c r="E101" s="9">
        <v>423788.15</v>
      </c>
    </row>
    <row r="102" spans="1:5" ht="33" customHeight="1">
      <c r="A102" s="7" t="s">
        <v>186</v>
      </c>
      <c r="B102" s="8">
        <v>43951</v>
      </c>
      <c r="C102" s="7" t="s">
        <v>63</v>
      </c>
      <c r="D102" s="7" t="s">
        <v>139</v>
      </c>
      <c r="E102" s="9">
        <v>190557.87</v>
      </c>
    </row>
    <row r="103" spans="1:5" ht="33" customHeight="1">
      <c r="A103" s="7" t="s">
        <v>190</v>
      </c>
      <c r="B103" s="8">
        <v>43951</v>
      </c>
      <c r="C103" s="7" t="s">
        <v>63</v>
      </c>
      <c r="D103" s="7" t="s">
        <v>189</v>
      </c>
      <c r="E103" s="9">
        <v>62972.6</v>
      </c>
    </row>
    <row r="104" spans="1:5" ht="33" customHeight="1">
      <c r="A104" s="7" t="s">
        <v>198</v>
      </c>
      <c r="B104" s="8">
        <v>43951</v>
      </c>
      <c r="C104" s="7" t="s">
        <v>63</v>
      </c>
      <c r="D104" s="7" t="s">
        <v>139</v>
      </c>
      <c r="E104" s="9">
        <v>299928.53999999998</v>
      </c>
    </row>
    <row r="105" spans="1:5" ht="33" customHeight="1">
      <c r="A105" s="7" t="s">
        <v>174</v>
      </c>
      <c r="B105" s="8">
        <v>43962</v>
      </c>
      <c r="C105" s="7" t="s">
        <v>63</v>
      </c>
      <c r="D105" s="7" t="s">
        <v>139</v>
      </c>
      <c r="E105" s="9">
        <v>62972.6</v>
      </c>
    </row>
    <row r="106" spans="1:5" ht="33" customHeight="1">
      <c r="A106" s="7" t="s">
        <v>177</v>
      </c>
      <c r="B106" s="8">
        <v>43962</v>
      </c>
      <c r="C106" s="7" t="s">
        <v>63</v>
      </c>
      <c r="D106" s="7" t="s">
        <v>139</v>
      </c>
      <c r="E106" s="9">
        <v>139368.82</v>
      </c>
    </row>
    <row r="107" spans="1:5" ht="33" customHeight="1">
      <c r="A107" s="7" t="s">
        <v>175</v>
      </c>
      <c r="B107" s="8">
        <v>43958</v>
      </c>
      <c r="C107" s="7" t="s">
        <v>63</v>
      </c>
      <c r="D107" s="7" t="s">
        <v>139</v>
      </c>
      <c r="E107" s="9">
        <v>149688.9</v>
      </c>
    </row>
    <row r="108" spans="1:5" ht="33" customHeight="1">
      <c r="A108" s="7" t="s">
        <v>171</v>
      </c>
      <c r="B108" s="8">
        <v>43966</v>
      </c>
      <c r="C108" s="7" t="s">
        <v>63</v>
      </c>
      <c r="D108" s="7" t="s">
        <v>139</v>
      </c>
      <c r="E108" s="9">
        <v>186522.02</v>
      </c>
    </row>
    <row r="109" spans="1:5" ht="33" customHeight="1">
      <c r="A109" s="7" t="s">
        <v>169</v>
      </c>
      <c r="B109" s="8">
        <v>43970</v>
      </c>
      <c r="C109" s="7" t="s">
        <v>63</v>
      </c>
      <c r="D109" s="7" t="s">
        <v>170</v>
      </c>
      <c r="E109" s="9">
        <v>71522.600000000006</v>
      </c>
    </row>
    <row r="110" spans="1:5" ht="33" customHeight="1">
      <c r="A110" s="7" t="s">
        <v>173</v>
      </c>
      <c r="B110" s="8">
        <v>43970</v>
      </c>
      <c r="C110" s="7" t="s">
        <v>63</v>
      </c>
      <c r="D110" s="7" t="s">
        <v>139</v>
      </c>
      <c r="E110" s="9">
        <v>144878.81</v>
      </c>
    </row>
    <row r="111" spans="1:5" ht="33" customHeight="1">
      <c r="A111" s="7" t="s">
        <v>172</v>
      </c>
      <c r="B111" s="8">
        <v>43971</v>
      </c>
      <c r="C111" s="7" t="s">
        <v>63</v>
      </c>
      <c r="D111" s="7" t="s">
        <v>139</v>
      </c>
      <c r="E111" s="9">
        <v>135794.69</v>
      </c>
    </row>
    <row r="112" spans="1:5" ht="33" customHeight="1">
      <c r="A112" s="7" t="s">
        <v>168</v>
      </c>
      <c r="B112" s="8">
        <v>43971</v>
      </c>
      <c r="C112" s="7" t="s">
        <v>63</v>
      </c>
      <c r="D112" s="7" t="s">
        <v>139</v>
      </c>
      <c r="E112" s="9">
        <v>241648.29</v>
      </c>
    </row>
    <row r="113" spans="1:5" ht="33" customHeight="1">
      <c r="A113" s="7" t="s">
        <v>176</v>
      </c>
      <c r="B113" s="8">
        <v>43972</v>
      </c>
      <c r="C113" s="7" t="s">
        <v>63</v>
      </c>
      <c r="D113" s="7" t="s">
        <v>139</v>
      </c>
      <c r="E113" s="9">
        <v>171677.3</v>
      </c>
    </row>
    <row r="114" spans="1:5" ht="33" customHeight="1">
      <c r="A114" s="7" t="s">
        <v>164</v>
      </c>
      <c r="B114" s="8">
        <v>43980</v>
      </c>
      <c r="C114" s="7" t="s">
        <v>63</v>
      </c>
      <c r="D114" s="7" t="s">
        <v>139</v>
      </c>
      <c r="E114" s="9">
        <v>164239.94</v>
      </c>
    </row>
    <row r="115" spans="1:5" ht="33" customHeight="1">
      <c r="A115" s="7" t="s">
        <v>165</v>
      </c>
      <c r="B115" s="8">
        <v>43979</v>
      </c>
      <c r="C115" s="7" t="s">
        <v>63</v>
      </c>
      <c r="D115" s="7" t="s">
        <v>139</v>
      </c>
      <c r="E115" s="9">
        <v>137230.9</v>
      </c>
    </row>
    <row r="116" spans="1:5" ht="33" customHeight="1">
      <c r="A116" s="7" t="s">
        <v>480</v>
      </c>
      <c r="B116" s="8">
        <v>44173</v>
      </c>
      <c r="C116" s="7" t="s">
        <v>819</v>
      </c>
      <c r="D116" s="7" t="s">
        <v>481</v>
      </c>
      <c r="E116" s="9">
        <v>54450</v>
      </c>
    </row>
    <row r="117" spans="1:5" ht="33" customHeight="1">
      <c r="A117" s="7" t="s">
        <v>166</v>
      </c>
      <c r="B117" s="8">
        <v>43980</v>
      </c>
      <c r="C117" s="7" t="s">
        <v>63</v>
      </c>
      <c r="D117" s="7" t="s">
        <v>167</v>
      </c>
      <c r="E117" s="9">
        <v>170674.69</v>
      </c>
    </row>
    <row r="118" spans="1:5" ht="33" customHeight="1">
      <c r="A118" s="7" t="s">
        <v>141</v>
      </c>
      <c r="B118" s="8">
        <v>43994</v>
      </c>
      <c r="C118" s="7" t="s">
        <v>63</v>
      </c>
      <c r="D118" s="7" t="s">
        <v>139</v>
      </c>
      <c r="E118" s="9">
        <v>161375.81</v>
      </c>
    </row>
    <row r="119" spans="1:5" ht="33" customHeight="1">
      <c r="A119" s="7" t="s">
        <v>142</v>
      </c>
      <c r="B119" s="8">
        <v>43990</v>
      </c>
      <c r="C119" s="7" t="s">
        <v>63</v>
      </c>
      <c r="D119" s="7" t="s">
        <v>139</v>
      </c>
      <c r="E119" s="9">
        <v>83359.839999999997</v>
      </c>
    </row>
    <row r="120" spans="1:5" ht="33" customHeight="1">
      <c r="A120" s="7" t="s">
        <v>138</v>
      </c>
      <c r="B120" s="8">
        <v>43994</v>
      </c>
      <c r="C120" s="7" t="s">
        <v>63</v>
      </c>
      <c r="D120" s="7" t="s">
        <v>139</v>
      </c>
      <c r="E120" s="9">
        <v>128970.02</v>
      </c>
    </row>
    <row r="121" spans="1:5" ht="33" customHeight="1">
      <c r="A121" s="7" t="s">
        <v>143</v>
      </c>
      <c r="B121" s="8">
        <v>43994</v>
      </c>
      <c r="C121" s="7" t="s">
        <v>63</v>
      </c>
      <c r="D121" s="7" t="s">
        <v>139</v>
      </c>
      <c r="E121" s="9">
        <v>172389.28</v>
      </c>
    </row>
    <row r="122" spans="1:5" ht="33" customHeight="1">
      <c r="A122" s="7" t="s">
        <v>140</v>
      </c>
      <c r="B122" s="8">
        <v>43994</v>
      </c>
      <c r="C122" s="7" t="s">
        <v>63</v>
      </c>
      <c r="D122" s="7" t="s">
        <v>139</v>
      </c>
      <c r="E122" s="9">
        <v>125271.57</v>
      </c>
    </row>
    <row r="123" spans="1:5" ht="33" customHeight="1">
      <c r="A123" s="10" t="s">
        <v>74</v>
      </c>
      <c r="B123" s="8">
        <v>44047</v>
      </c>
      <c r="C123" s="7" t="s">
        <v>834</v>
      </c>
      <c r="D123" s="11" t="s">
        <v>75</v>
      </c>
      <c r="E123" s="9">
        <v>4291859.71</v>
      </c>
    </row>
    <row r="124" spans="1:5" ht="33" customHeight="1">
      <c r="A124" s="10" t="s">
        <v>62</v>
      </c>
      <c r="B124" s="8">
        <v>44002</v>
      </c>
      <c r="C124" s="7" t="s">
        <v>63</v>
      </c>
      <c r="D124" s="11" t="s">
        <v>64</v>
      </c>
      <c r="E124" s="9">
        <v>9748580.8800000008</v>
      </c>
    </row>
    <row r="125" spans="1:5" ht="33" customHeight="1">
      <c r="A125" s="7" t="s">
        <v>157</v>
      </c>
      <c r="B125" s="8">
        <v>44012</v>
      </c>
      <c r="C125" s="7" t="s">
        <v>63</v>
      </c>
      <c r="D125" s="7" t="s">
        <v>139</v>
      </c>
      <c r="E125" s="9">
        <v>135551.70000000001</v>
      </c>
    </row>
    <row r="126" spans="1:5" ht="33" customHeight="1">
      <c r="A126" s="7" t="s">
        <v>158</v>
      </c>
      <c r="B126" s="8">
        <v>44012</v>
      </c>
      <c r="C126" s="7" t="s">
        <v>63</v>
      </c>
      <c r="D126" s="7" t="s">
        <v>139</v>
      </c>
      <c r="E126" s="9">
        <v>178898.02</v>
      </c>
    </row>
    <row r="127" spans="1:5" ht="33" customHeight="1">
      <c r="A127" s="7" t="s">
        <v>159</v>
      </c>
      <c r="B127" s="8">
        <v>44012</v>
      </c>
      <c r="C127" s="7" t="s">
        <v>63</v>
      </c>
      <c r="D127" s="7" t="s">
        <v>139</v>
      </c>
      <c r="E127" s="9">
        <v>157204.81</v>
      </c>
    </row>
    <row r="128" spans="1:5" ht="33" customHeight="1">
      <c r="A128" s="7" t="s">
        <v>160</v>
      </c>
      <c r="B128" s="8">
        <v>44012</v>
      </c>
      <c r="C128" s="7" t="s">
        <v>63</v>
      </c>
      <c r="D128" s="7" t="s">
        <v>139</v>
      </c>
      <c r="E128" s="9">
        <v>101800.35</v>
      </c>
    </row>
    <row r="129" spans="1:5" ht="33" customHeight="1">
      <c r="A129" s="7" t="s">
        <v>161</v>
      </c>
      <c r="B129" s="8">
        <v>44012</v>
      </c>
      <c r="C129" s="7" t="s">
        <v>63</v>
      </c>
      <c r="D129" s="7" t="s">
        <v>139</v>
      </c>
      <c r="E129" s="9">
        <v>124733.7</v>
      </c>
    </row>
    <row r="130" spans="1:5" ht="33" customHeight="1">
      <c r="A130" s="7" t="s">
        <v>162</v>
      </c>
      <c r="B130" s="8">
        <v>44012</v>
      </c>
      <c r="C130" s="7" t="s">
        <v>63</v>
      </c>
      <c r="D130" s="7" t="s">
        <v>139</v>
      </c>
      <c r="E130" s="9">
        <v>139722.70000000001</v>
      </c>
    </row>
    <row r="131" spans="1:5" ht="33" customHeight="1">
      <c r="A131" s="10" t="s">
        <v>16</v>
      </c>
      <c r="B131" s="8">
        <v>44130</v>
      </c>
      <c r="C131" s="7" t="s">
        <v>834</v>
      </c>
      <c r="D131" s="11" t="s">
        <v>18</v>
      </c>
      <c r="E131" s="9">
        <v>4291859.71</v>
      </c>
    </row>
    <row r="132" spans="1:5" ht="33" customHeight="1">
      <c r="A132" s="7" t="s">
        <v>163</v>
      </c>
      <c r="B132" s="8">
        <v>44013</v>
      </c>
      <c r="C132" s="7" t="s">
        <v>63</v>
      </c>
      <c r="D132" s="7" t="s">
        <v>139</v>
      </c>
      <c r="E132" s="9">
        <v>173196.42</v>
      </c>
    </row>
    <row r="133" spans="1:5" ht="33" customHeight="1">
      <c r="A133" s="7" t="s">
        <v>178</v>
      </c>
      <c r="B133" s="8">
        <v>44032</v>
      </c>
      <c r="C133" s="7" t="s">
        <v>63</v>
      </c>
      <c r="D133" s="7" t="s">
        <v>139</v>
      </c>
      <c r="E133" s="9">
        <v>135890.70000000001</v>
      </c>
    </row>
    <row r="134" spans="1:5" ht="33" customHeight="1">
      <c r="A134" s="7" t="s">
        <v>179</v>
      </c>
      <c r="B134" s="8">
        <v>44032</v>
      </c>
      <c r="C134" s="7" t="s">
        <v>63</v>
      </c>
      <c r="D134" s="7" t="s">
        <v>139</v>
      </c>
      <c r="E134" s="9">
        <v>139599.78</v>
      </c>
    </row>
    <row r="135" spans="1:5" ht="33" customHeight="1">
      <c r="A135" s="7" t="s">
        <v>180</v>
      </c>
      <c r="B135" s="8">
        <v>44032</v>
      </c>
      <c r="C135" s="7" t="s">
        <v>63</v>
      </c>
      <c r="D135" s="7" t="s">
        <v>139</v>
      </c>
      <c r="E135" s="9">
        <v>77222.600000000006</v>
      </c>
    </row>
    <row r="136" spans="1:5" ht="33" customHeight="1">
      <c r="A136" s="7" t="s">
        <v>181</v>
      </c>
      <c r="B136" s="8">
        <v>44032</v>
      </c>
      <c r="C136" s="7" t="s">
        <v>63</v>
      </c>
      <c r="D136" s="7" t="s">
        <v>139</v>
      </c>
      <c r="E136" s="9">
        <v>166325.51999999999</v>
      </c>
    </row>
    <row r="137" spans="1:5" ht="33" customHeight="1">
      <c r="A137" s="7" t="s">
        <v>182</v>
      </c>
      <c r="B137" s="8">
        <v>44032</v>
      </c>
      <c r="C137" s="7" t="s">
        <v>63</v>
      </c>
      <c r="D137" s="7" t="s">
        <v>139</v>
      </c>
      <c r="E137" s="9">
        <v>149870.78</v>
      </c>
    </row>
    <row r="138" spans="1:5" ht="33" customHeight="1">
      <c r="A138" s="7" t="s">
        <v>134</v>
      </c>
      <c r="B138" s="8">
        <v>44095</v>
      </c>
      <c r="C138" s="7" t="s">
        <v>63</v>
      </c>
      <c r="D138" s="7" t="s">
        <v>135</v>
      </c>
      <c r="E138" s="9">
        <v>14222570.369999999</v>
      </c>
    </row>
    <row r="139" spans="1:5" ht="33" customHeight="1">
      <c r="A139" s="10" t="s">
        <v>105</v>
      </c>
      <c r="B139" s="8">
        <v>44075</v>
      </c>
      <c r="C139" s="7" t="s">
        <v>14</v>
      </c>
      <c r="D139" s="11" t="s">
        <v>106</v>
      </c>
      <c r="E139" s="9">
        <v>400000</v>
      </c>
    </row>
    <row r="140" spans="1:5" ht="33" customHeight="1">
      <c r="A140" s="10" t="s">
        <v>103</v>
      </c>
      <c r="B140" s="8">
        <v>44075</v>
      </c>
      <c r="C140" s="7" t="s">
        <v>14</v>
      </c>
      <c r="D140" s="11" t="s">
        <v>104</v>
      </c>
      <c r="E140" s="9">
        <v>400000</v>
      </c>
    </row>
    <row r="141" spans="1:5" ht="33" customHeight="1">
      <c r="A141" s="10" t="s">
        <v>101</v>
      </c>
      <c r="B141" s="8">
        <v>44075</v>
      </c>
      <c r="C141" s="7" t="s">
        <v>14</v>
      </c>
      <c r="D141" s="11" t="s">
        <v>102</v>
      </c>
      <c r="E141" s="9">
        <v>400000</v>
      </c>
    </row>
    <row r="142" spans="1:5" ht="33" customHeight="1">
      <c r="A142" s="10" t="s">
        <v>99</v>
      </c>
      <c r="B142" s="8">
        <v>44075</v>
      </c>
      <c r="C142" s="7" t="s">
        <v>14</v>
      </c>
      <c r="D142" s="11" t="s">
        <v>100</v>
      </c>
      <c r="E142" s="9">
        <v>400000</v>
      </c>
    </row>
    <row r="143" spans="1:5" ht="33" customHeight="1">
      <c r="A143" s="10" t="s">
        <v>97</v>
      </c>
      <c r="B143" s="8">
        <v>44075</v>
      </c>
      <c r="C143" s="7" t="s">
        <v>14</v>
      </c>
      <c r="D143" s="11" t="s">
        <v>98</v>
      </c>
      <c r="E143" s="9">
        <v>400000</v>
      </c>
    </row>
    <row r="144" spans="1:5" ht="33" customHeight="1">
      <c r="A144" s="10" t="s">
        <v>95</v>
      </c>
      <c r="B144" s="8">
        <v>44075</v>
      </c>
      <c r="C144" s="7" t="s">
        <v>14</v>
      </c>
      <c r="D144" s="11" t="s">
        <v>96</v>
      </c>
      <c r="E144" s="9">
        <v>400000</v>
      </c>
    </row>
    <row r="145" spans="1:5" ht="33" customHeight="1">
      <c r="A145" s="10" t="s">
        <v>13</v>
      </c>
      <c r="B145" s="8">
        <v>44109</v>
      </c>
      <c r="C145" s="7" t="s">
        <v>14</v>
      </c>
      <c r="D145" s="11" t="s">
        <v>15</v>
      </c>
      <c r="E145" s="9">
        <v>400000</v>
      </c>
    </row>
    <row r="146" spans="1:5" ht="33" customHeight="1">
      <c r="A146" s="7" t="s">
        <v>218</v>
      </c>
      <c r="B146" s="8">
        <v>44140</v>
      </c>
      <c r="C146" s="7" t="s">
        <v>14</v>
      </c>
      <c r="D146" s="7" t="s">
        <v>219</v>
      </c>
      <c r="E146" s="9">
        <v>400000</v>
      </c>
    </row>
    <row r="147" spans="1:5" ht="33" customHeight="1">
      <c r="A147" s="7" t="s">
        <v>220</v>
      </c>
      <c r="B147" s="8">
        <v>44172</v>
      </c>
      <c r="C147" s="7" t="s">
        <v>14</v>
      </c>
      <c r="D147" s="7" t="s">
        <v>221</v>
      </c>
      <c r="E147" s="9">
        <v>400000</v>
      </c>
    </row>
    <row r="148" spans="1:5" ht="33" customHeight="1">
      <c r="A148" s="10" t="s">
        <v>68</v>
      </c>
      <c r="B148" s="8">
        <v>44043</v>
      </c>
      <c r="C148" s="7" t="s">
        <v>69</v>
      </c>
      <c r="D148" s="11" t="s">
        <v>70</v>
      </c>
      <c r="E148" s="9">
        <v>1080000</v>
      </c>
    </row>
    <row r="149" spans="1:5" ht="33" customHeight="1">
      <c r="A149" s="7" t="s">
        <v>423</v>
      </c>
      <c r="B149" s="8">
        <v>44042</v>
      </c>
      <c r="C149" s="7" t="s">
        <v>424</v>
      </c>
      <c r="D149" s="7" t="s">
        <v>425</v>
      </c>
      <c r="E149" s="9">
        <v>1456682.08</v>
      </c>
    </row>
    <row r="150" spans="1:5" ht="33" customHeight="1">
      <c r="A150" s="10" t="s">
        <v>121</v>
      </c>
      <c r="B150" s="8">
        <v>44048</v>
      </c>
      <c r="C150" s="7" t="s">
        <v>834</v>
      </c>
      <c r="D150" s="11" t="s">
        <v>75</v>
      </c>
      <c r="E150" s="9">
        <v>4291859.71</v>
      </c>
    </row>
    <row r="151" spans="1:5" ht="33" customHeight="1">
      <c r="A151" s="10" t="s">
        <v>122</v>
      </c>
      <c r="B151" s="8">
        <v>44057</v>
      </c>
      <c r="C151" s="7" t="s">
        <v>834</v>
      </c>
      <c r="D151" s="11" t="s">
        <v>123</v>
      </c>
      <c r="E151" s="9">
        <v>4291859.71</v>
      </c>
    </row>
    <row r="152" spans="1:5" ht="33" customHeight="1">
      <c r="A152" s="10" t="s">
        <v>124</v>
      </c>
      <c r="B152" s="8">
        <v>44082</v>
      </c>
      <c r="C152" s="7" t="s">
        <v>834</v>
      </c>
      <c r="D152" s="11" t="s">
        <v>125</v>
      </c>
      <c r="E152" s="9">
        <v>4291859.71</v>
      </c>
    </row>
    <row r="153" spans="1:5" ht="33" customHeight="1">
      <c r="A153" s="10" t="s">
        <v>126</v>
      </c>
      <c r="B153" s="8">
        <v>44084</v>
      </c>
      <c r="C153" s="7" t="s">
        <v>834</v>
      </c>
      <c r="D153" s="11" t="s">
        <v>127</v>
      </c>
      <c r="E153" s="9">
        <v>4291859.71</v>
      </c>
    </row>
    <row r="154" spans="1:5" ht="33" customHeight="1">
      <c r="A154" s="10" t="s">
        <v>76</v>
      </c>
      <c r="B154" s="8">
        <v>44084</v>
      </c>
      <c r="C154" s="7" t="s">
        <v>834</v>
      </c>
      <c r="D154" s="11" t="s">
        <v>75</v>
      </c>
      <c r="E154" s="9">
        <v>4291859.71</v>
      </c>
    </row>
    <row r="155" spans="1:5" ht="33" customHeight="1">
      <c r="A155" s="10" t="s">
        <v>128</v>
      </c>
      <c r="B155" s="8">
        <v>44096</v>
      </c>
      <c r="C155" s="7" t="s">
        <v>834</v>
      </c>
      <c r="D155" s="11" t="s">
        <v>129</v>
      </c>
      <c r="E155" s="9">
        <v>4291859.71</v>
      </c>
    </row>
    <row r="156" spans="1:5" ht="33" customHeight="1">
      <c r="A156" s="10" t="s">
        <v>130</v>
      </c>
      <c r="B156" s="8">
        <v>44123</v>
      </c>
      <c r="C156" s="7" t="s">
        <v>834</v>
      </c>
      <c r="D156" s="11" t="s">
        <v>131</v>
      </c>
      <c r="E156" s="9">
        <v>4291859.71</v>
      </c>
    </row>
    <row r="157" spans="1:5" ht="33" customHeight="1">
      <c r="A157" s="7" t="s">
        <v>339</v>
      </c>
      <c r="B157" s="8">
        <v>44121</v>
      </c>
      <c r="C157" s="7" t="s">
        <v>340</v>
      </c>
      <c r="D157" s="7" t="s">
        <v>341</v>
      </c>
      <c r="E157" s="9">
        <v>1000000</v>
      </c>
    </row>
    <row r="158" spans="1:5" ht="33" customHeight="1">
      <c r="A158" s="7" t="s">
        <v>77</v>
      </c>
      <c r="B158" s="8">
        <v>44167</v>
      </c>
      <c r="C158" s="7" t="s">
        <v>78</v>
      </c>
      <c r="D158" s="7" t="s">
        <v>79</v>
      </c>
      <c r="E158" s="9">
        <v>1731182.99</v>
      </c>
    </row>
    <row r="159" spans="1:5" ht="33" customHeight="1">
      <c r="D159" s="12" t="s">
        <v>1428</v>
      </c>
      <c r="E159" s="13">
        <f>SUM(E2:E158)</f>
        <v>632981947.64400029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B10D3B-80F9-44E5-8837-50108321927B}">
  <ds:schemaRefs>
    <ds:schemaRef ds:uri="7cd2266d-8312-43fa-965d-1a133bd90d01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/>
</ds:datastoreItem>
</file>

<file path=customXml/itemProps3.xml><?xml version="1.0" encoding="utf-8"?>
<ds:datastoreItem xmlns:ds="http://schemas.openxmlformats.org/officeDocument/2006/customXml" ds:itemID="{2747AF40-4B22-48A9-8AEE-4DA558ABE8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OAI</vt:lpstr>
      <vt:lpstr>PAGOS A PROVEEDORES ENERO 2026</vt:lpstr>
      <vt:lpstr>CALCULO RETENCIONES</vt:lpstr>
      <vt:lpstr>Mayo DE</vt:lpstr>
      <vt:lpstr>Facturas pendientes del 2020</vt:lpstr>
      <vt:lpstr>'Mayo DE'!Área_de_impresión</vt:lpstr>
      <vt:lpstr>'PAGOS A PROVEEDORES ENERO 2026'!Área_de_impresión</vt:lpstr>
      <vt:lpstr>'Mayo DE'!Títulos_a_imprimir</vt:lpstr>
      <vt:lpstr>OAI!Títulos_a_imprimir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Damaris mejia</cp:lastModifiedBy>
  <cp:lastPrinted>2026-02-04T13:17:54Z</cp:lastPrinted>
  <dcterms:created xsi:type="dcterms:W3CDTF">2021-01-11T13:35:00Z</dcterms:created>
  <dcterms:modified xsi:type="dcterms:W3CDTF">2026-02-04T18:36:37Z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  <property fmtid="{D5CDD505-2E9C-101B-9397-08002B2CF9AE}" pid="3" name="ICV">
    <vt:lpwstr>FF04782C96E14651848A557BE5D23C04_13</vt:lpwstr>
  </property>
  <property fmtid="{D5CDD505-2E9C-101B-9397-08002B2CF9AE}" pid="4" name="KSOProductBuildVer">
    <vt:lpwstr>3082-12.2.0.23196</vt:lpwstr>
  </property>
</Properties>
</file>